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00" windowHeight="7575"/>
  </bookViews>
  <sheets>
    <sheet name="Лист1" sheetId="1" r:id="rId1"/>
  </sheets>
  <definedNames>
    <definedName name="_xlnm.Print_Area" localSheetId="0">Лист1!$A$1:$E$45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42" i="1"/>
  <c r="D11" i="1" l="1"/>
  <c r="D13" i="1"/>
  <c r="E13" i="1" s="1"/>
  <c r="D18" i="1"/>
  <c r="E18" i="1" s="1"/>
  <c r="D21" i="1"/>
  <c r="E21" i="1" s="1"/>
  <c r="D25" i="1"/>
  <c r="E25" i="1" s="1"/>
  <c r="D28" i="1"/>
  <c r="E28" i="1" s="1"/>
  <c r="D30" i="1"/>
  <c r="E30" i="1" s="1"/>
  <c r="D32" i="1"/>
  <c r="E32" i="1" s="1"/>
  <c r="E11" i="1"/>
  <c r="E12" i="1"/>
  <c r="E14" i="1"/>
  <c r="E15" i="1"/>
  <c r="E16" i="1"/>
  <c r="E17" i="1"/>
  <c r="E19" i="1"/>
  <c r="E20" i="1"/>
  <c r="E22" i="1"/>
  <c r="E23" i="1"/>
  <c r="E24" i="1"/>
  <c r="E26" i="1"/>
  <c r="E27" i="1"/>
  <c r="E29" i="1"/>
  <c r="E31" i="1"/>
  <c r="E33" i="1"/>
  <c r="E35" i="1"/>
  <c r="E36" i="1"/>
  <c r="E37" i="1"/>
  <c r="E38" i="1"/>
  <c r="E39" i="1"/>
  <c r="E40" i="1"/>
  <c r="E41" i="1"/>
  <c r="E44" i="1"/>
  <c r="D10" i="1" l="1"/>
  <c r="E10" i="1" s="1"/>
  <c r="E34" i="1"/>
  <c r="C10" i="1"/>
  <c r="C45" i="1" s="1"/>
  <c r="D45" i="1" l="1"/>
  <c r="E45" i="1" s="1"/>
  <c r="C30" i="1"/>
  <c r="C34" i="1" l="1"/>
  <c r="C32" i="1" l="1"/>
  <c r="C13" i="1" l="1"/>
  <c r="C25" i="1" l="1"/>
  <c r="C28" i="1"/>
  <c r="C21" i="1"/>
  <c r="C18" i="1"/>
  <c r="C11" i="1"/>
</calcChain>
</file>

<file path=xl/sharedStrings.xml><?xml version="1.0" encoding="utf-8"?>
<sst xmlns="http://schemas.openxmlformats.org/spreadsheetml/2006/main" count="64" uniqueCount="64">
  <si>
    <t>Приложение № 1</t>
  </si>
  <si>
    <t>Единица измерения: руб.</t>
  </si>
  <si>
    <t>Код вида дохода</t>
  </si>
  <si>
    <t>Наименование доходов бюджета</t>
  </si>
  <si>
    <t>НАЛОГОВЫЕ И НЕНАЛОГОВЫЕ ДОХОДЫ</t>
  </si>
  <si>
    <t xml:space="preserve">      НАЛОГИ НА ПРИБЫЛЬ, ДОХОДЫ</t>
  </si>
  <si>
    <t xml:space="preserve">        Налог на доходы физических лиц с доходов</t>
  </si>
  <si>
    <t xml:space="preserve">      НАЛОГИ НА ТОВАРЫ (РАБОТЫ, УСЛУГИ), РЕАЛИЗУЕМЫЕ НА ТЕРРИТОРИИ РОССИЙСКОЙ ФЕДЕРАЦИИ</t>
  </si>
  <si>
    <t xml:space="preserve">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</si>
  <si>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НАЛОГИ НА СОВОКУПНЫЙ ДОХОД</t>
  </si>
  <si>
    <t xml:space="preserve">        Налог, взимаемый с налогоплательщиков, выбравших в качестве объекта налогообложения  доходы</t>
  </si>
  <si>
    <t xml:space="preserve"> Налог, взимаемый с налогоплательщиков, выбравших 
в качестве объекта налогообложения  доходы, уменьшенные  на величину расходов</t>
  </si>
  <si>
    <t xml:space="preserve">      НАЛОГИ НА ИМУЩЕСТВО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</si>
  <si>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</si>
  <si>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</si>
  <si>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</si>
  <si>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 xml:space="preserve">      ДОХОДЫ ОТ ИСПОЛЬЗОВАНИЯ ИМУЩЕСТВА, НАХОДЯЩЕГОСЯ В ГОСУДАРСТВЕННОЙ И МУНИЦИПАЛЬНОЙ СОБСТВЕННОСТИ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</si>
  <si>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</si>
  <si>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</si>
  <si>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</si>
  <si>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</si>
  <si>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ШТРАФЫ, САНКЦИИ, ВОЗМЕЩЕНИЕ УЩЕРБА</t>
  </si>
  <si>
    <t xml:space="preserve">      БЕЗВОЗМЕЗДНЫЕ ПОСТУПЛЕНИЯ ОТ ДРУГИХ БЮДЖЕТОВ БЮДЖЕТНОЙ СИСТЕМЫ РОССИЙСКОЙ ФЕДЕРАЦИИ</t>
  </si>
  <si>
    <t xml:space="preserve">        Дотации бюджетам городских поселений на выравнивание бюджетной обеспеченности</t>
  </si>
  <si>
    <t>Доходы от уплаты акцизов на дизельное топливо, зачисляемые в консолидированные бюджеты субъектов Российской Федерации</t>
  </si>
  <si>
    <r>
      <t xml:space="preserve"> </t>
    </r>
    <r>
      <rPr>
        <sz val="10"/>
        <color rgb="FF000000"/>
        <rFont val="Arial"/>
        <family val="2"/>
        <charset val="204"/>
      </rPr>
  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  </r>
  </si>
  <si>
    <t xml:space="preserve"> Субвенции бюджетам городских поселений на
 осуществление первичного воинского учета на
 территориях, где отсутствуют военные комиссариаты</t>
  </si>
  <si>
    <t>ИТОГО ДОХОДОВ</t>
  </si>
  <si>
    <t xml:space="preserve">        Субсидии бюджетам городских поселений по муниципальной программе формирование современной городской среды</t>
  </si>
  <si>
    <t xml:space="preserve">    Иные штрафы, неустойки, пени, уплаченные в соответствии с законом или договорами в случае неисполнения или ненадлежащего исполнения обязательств перед муниципальными органами (муниципальными казенными учреждениями) городского поселения.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</si>
  <si>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</si>
  <si>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20235118000000150</t>
  </si>
  <si>
    <t>10102010011000110</t>
  </si>
  <si>
    <t>10302230010000110</t>
  </si>
  <si>
    <t>10302240010000110</t>
  </si>
  <si>
    <t>10302250010000110</t>
  </si>
  <si>
    <t>10501011011000110</t>
  </si>
  <si>
    <t>10501021011000110</t>
  </si>
  <si>
    <t>10601030131000110</t>
  </si>
  <si>
    <t>10606033131000110</t>
  </si>
  <si>
    <t>10606043131000110</t>
  </si>
  <si>
    <t>11105035130000120</t>
  </si>
  <si>
    <t>11105013130000120</t>
  </si>
  <si>
    <t>11406013130000430</t>
  </si>
  <si>
    <t>20215001000000150</t>
  </si>
  <si>
    <t>20229999000219150</t>
  </si>
  <si>
    <t>20229999000233150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</si>
  <si>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</si>
  <si>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20229999000211150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</si>
  <si>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</si>
  <si>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 xml:space="preserve">  Субсидии бюджетам городских поселений на поддержку государственных  прогамм субъектов Российской Федерации  и муниципальныхпрограмм формирования современной городской среды</t>
  </si>
  <si>
    <t xml:space="preserve"> Прочие неналоговые доходы бюджетов городских поселений</t>
  </si>
  <si>
    <t>Бюджет на 2023 год</t>
  </si>
  <si>
    <t>ПРОЧИЕ НЕНАЛОГОВЫЕ ДОХОДЫ БЮДЖЕТОВ</t>
  </si>
  <si>
    <t>Субсидии бюджетам городских поселений на финансовое обеспечение дорожной деятельности в рамках реализации национального проекта "Безопасные качественные дороги"</t>
  </si>
  <si>
    <t>к Решению
Полотняно-Заводского поселкового Собрания</t>
  </si>
  <si>
    <t>Исполнено за 1 квартал 2023 года</t>
  </si>
  <si>
    <t>% исполнения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</si>
  <si>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</si>
  <si>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21860010130811150</t>
  </si>
  <si>
    <t>20225393130000150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</si>
  <si>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</si>
  <si>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БЮДЖЕТ ГОРОДСКОГО ПОСЕЛЕНИЯ "ПОСЕЛОК ПОЛОТНЯНЫЙ ЗАВОД" 
 НА 2023 ГОД ПО ДОХОДАМ ЗА 1 КВАРТАЛ</t>
  </si>
  <si>
    <r>
      <t>№</t>
    </r>
    <r>
      <rPr>
        <u/>
        <sz val="12"/>
        <rFont val="Times New Roman"/>
        <family val="1"/>
        <charset val="204"/>
      </rPr>
      <t xml:space="preserve">   22   </t>
    </r>
    <r>
      <rPr>
        <sz val="12"/>
        <rFont val="Times New Roman"/>
        <family val="1"/>
        <charset val="204"/>
      </rPr>
      <t xml:space="preserve"> от  </t>
    </r>
    <r>
      <rPr>
        <u/>
        <sz val="12"/>
        <rFont val="Times New Roman"/>
        <family val="1"/>
        <charset val="204"/>
      </rPr>
      <t xml:space="preserve">   25   мая </t>
    </r>
    <r>
      <rPr>
        <sz val="12"/>
        <rFont val="Times New Roman"/>
        <family val="1"/>
        <charset val="204"/>
      </rPr>
      <t xml:space="preserve"> 2023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</si>
</sst>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00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theme="1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 Cyr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>
      <alignment horizontal="center"/>
    </xf>
    <xf numFmtId="0" fontId="6" fillId="0" borderId="0">
      <alignment horizontal="right"/>
    </xf>
    <xf numFmtId="0" fontId="6" fillId="0" borderId="2">
      <alignment horizontal="center" vertical="center" wrapText="1"/>
    </xf>
    <xf numFmtId="0" fontId="6" fillId="0" borderId="2">
      <alignment horizontal="left" vertical="top" wrapText="1"/>
    </xf>
    <xf numFmtId="4" fontId="9" fillId="2" borderId="2">
      <alignment horizontal="right" vertical="top" shrinkToFit="1"/>
    </xf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1" applyNumberFormat="1" applyBorder="1" applyProtection="1">
      <alignment horizontal="center"/>
      <protection locked="0"/>
    </xf>
    <xf numFmtId="0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4" applyNumberFormat="1" applyFont="1" applyFill="1" applyBorder="1" applyProtection="1">
      <alignment horizontal="left" vertical="top" wrapText="1"/>
    </xf>
    <xf numFmtId="0" fontId="7" fillId="3" borderId="1" xfId="4" applyNumberFormat="1" applyFont="1" applyFill="1" applyBorder="1" applyProtection="1">
      <alignment horizontal="left" vertical="top" wrapText="1"/>
    </xf>
    <xf numFmtId="0" fontId="0" fillId="3" borderId="1" xfId="0" applyFill="1" applyBorder="1" applyAlignment="1">
      <alignment wrapText="1"/>
    </xf>
    <xf numFmtId="0" fontId="11" fillId="3" borderId="2" xfId="4" applyNumberFormat="1" applyFont="1" applyFill="1" applyProtection="1">
      <alignment horizontal="left" vertical="top" wrapText="1"/>
    </xf>
    <xf numFmtId="0" fontId="10" fillId="3" borderId="1" xfId="0" applyFont="1" applyFill="1" applyBorder="1" applyAlignment="1">
      <alignment wrapText="1"/>
    </xf>
    <xf numFmtId="165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Alignment="1">
      <alignment horizontal="center" vertical="center"/>
    </xf>
    <xf numFmtId="0" fontId="10" fillId="3" borderId="6" xfId="0" applyFont="1" applyFill="1" applyBorder="1" applyAlignment="1">
      <alignment wrapText="1"/>
    </xf>
    <xf numFmtId="0" fontId="8" fillId="3" borderId="1" xfId="4" applyNumberFormat="1" applyFont="1" applyFill="1" applyBorder="1" applyAlignment="1" applyProtection="1">
      <alignment horizontal="center" vertical="top" wrapText="1"/>
    </xf>
    <xf numFmtId="165" fontId="0" fillId="3" borderId="3" xfId="0" applyNumberFormat="1" applyFill="1" applyBorder="1" applyAlignment="1">
      <alignment horizontal="center" vertical="center"/>
    </xf>
    <xf numFmtId="0" fontId="11" fillId="3" borderId="7" xfId="4" applyNumberFormat="1" applyFont="1" applyFill="1" applyBorder="1" applyProtection="1">
      <alignment horizontal="left" vertical="top" wrapText="1"/>
    </xf>
    <xf numFmtId="0" fontId="11" fillId="3" borderId="1" xfId="4" applyNumberFormat="1" applyFont="1" applyFill="1" applyBorder="1" applyProtection="1">
      <alignment horizontal="left" vertical="top" wrapText="1"/>
    </xf>
    <xf numFmtId="164" fontId="8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8" fillId="3" borderId="5" xfId="5" applyNumberFormat="1" applyFont="1" applyFill="1" applyBorder="1" applyAlignment="1" applyProtection="1">
      <alignment horizontal="center" vertical="center" shrinkToFit="1"/>
    </xf>
    <xf numFmtId="164" fontId="7" fillId="3" borderId="5" xfId="5" applyNumberFormat="1" applyFont="1" applyFill="1" applyBorder="1" applyAlignment="1" applyProtection="1">
      <alignment horizontal="center" vertical="center" shrinkToFit="1"/>
    </xf>
    <xf numFmtId="164" fontId="10" fillId="3" borderId="5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2" fillId="3" borderId="1" xfId="5" applyNumberFormat="1" applyFont="1" applyFill="1" applyBorder="1" applyAlignment="1" applyProtection="1">
      <alignment horizontal="center" vertical="center" shrinkToFit="1"/>
    </xf>
    <xf numFmtId="4" fontId="1" fillId="0" borderId="1" xfId="0" applyNumberFormat="1" applyFont="1" applyBorder="1" applyAlignment="1">
      <alignment horizontal="center" vertical="center"/>
    </xf>
    <xf numFmtId="164" fontId="12" fillId="3" borderId="5" xfId="5" applyNumberFormat="1" applyFont="1" applyFill="1" applyBorder="1" applyAlignment="1" applyProtection="1">
      <alignment horizontal="center" vertical="center" shrinkToFit="1"/>
    </xf>
    <xf numFmtId="164" fontId="12" fillId="3" borderId="10" xfId="5" applyNumberFormat="1" applyFont="1" applyFill="1" applyBorder="1" applyAlignment="1" applyProtection="1">
      <alignment horizontal="center" vertical="center" shrinkToFit="1"/>
    </xf>
    <xf numFmtId="164" fontId="12" fillId="3" borderId="11" xfId="5" applyNumberFormat="1" applyFont="1" applyFill="1" applyBorder="1" applyAlignment="1" applyProtection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/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1" applyNumberFormat="1" applyBorder="1" applyAlignment="1" applyProtection="1">
      <alignment horizontal="center" wrapText="1"/>
      <protection locked="0"/>
    </xf>
    <xf numFmtId="0" fontId="5" fillId="0" borderId="0" xfId="1" applyNumberFormat="1" applyBorder="1" applyAlignment="1" applyProtection="1">
      <alignment horizontal="center"/>
      <protection locked="0"/>
    </xf>
    <xf numFmtId="0" fontId="6" fillId="0" borderId="12" xfId="2" applyNumberFormat="1" applyBorder="1" applyAlignment="1" applyProtection="1">
      <alignment horizontal="right"/>
      <protection locked="0"/>
    </xf>
    <xf numFmtId="0" fontId="0" fillId="0" borderId="12" xfId="0" applyBorder="1" applyAlignment="1"/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7" fillId="0" borderId="3" xfId="3" applyNumberFormat="1" applyFont="1" applyBorder="1" applyProtection="1">
      <alignment horizontal="center" vertical="center" wrapText="1"/>
      <protection locked="0"/>
    </xf>
    <xf numFmtId="0" fontId="7" fillId="0" borderId="4" xfId="3" applyNumberFormat="1" applyFont="1" applyBorder="1" applyProtection="1">
      <alignment horizontal="center" vertical="center" wrapText="1"/>
      <protection locked="0"/>
    </xf>
    <xf numFmtId="0" fontId="8" fillId="0" borderId="8" xfId="3" applyNumberFormat="1" applyFont="1" applyFill="1" applyBorder="1" applyProtection="1">
      <alignment horizontal="center" vertical="center" wrapText="1"/>
      <protection locked="0"/>
    </xf>
    <xf numFmtId="0" fontId="8" fillId="0" borderId="9" xfId="3" applyNumberFormat="1" applyFont="1" applyFill="1" applyBorder="1" applyProtection="1">
      <alignment horizontal="center" vertical="center" wrapText="1"/>
      <protection locked="0"/>
    </xf>
  </cellXfs>
  <cellStyles count="6">
    <cellStyle name="xl24" xfId="1"/>
    <cellStyle name="xl25" xfId="2"/>
    <cellStyle name="xl27" xfId="3"/>
    <cellStyle name="xl44" xfId="4"/>
    <cellStyle name="xl45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workbookViewId="0">
      <selection activeCell="B10" sqref="B10"/>
    </sheetView>
  </sheetViews>
  <sheetFormatPr defaultRowHeight="15" x14ac:dyDescent="0.25"/>
  <cols>
    <col min="1" max="1" width="25.5703125" customWidth="1"/>
    <col min="2" max="2" width="76.140625" customWidth="1"/>
    <col min="3" max="3" width="15.85546875" customWidth="1"/>
    <col min="4" max="4" width="13.140625" customWidth="1"/>
    <col min="5" max="5" width="12.28515625" customWidth="1"/>
  </cols>
  <sheetData>
    <row r="1" spans="1:5" ht="15.75" x14ac:dyDescent="0.25">
      <c r="A1" s="1"/>
      <c r="B1" s="32" t="s">
        <v>0</v>
      </c>
      <c r="C1" s="32"/>
      <c r="D1" s="33"/>
      <c r="E1" s="33"/>
    </row>
    <row r="2" spans="1:5" ht="30.75" customHeight="1" x14ac:dyDescent="0.25">
      <c r="A2" s="1"/>
      <c r="B2" s="34" t="s">
        <v>55</v>
      </c>
      <c r="C2" s="35"/>
      <c r="D2" s="33"/>
      <c r="E2" s="33"/>
    </row>
    <row r="3" spans="1:5" ht="15.75" x14ac:dyDescent="0.25">
      <c r="A3" s="1"/>
      <c r="B3" s="36" t="s">
        <v>63</v>
      </c>
      <c r="C3" s="36"/>
      <c r="D3" s="33"/>
      <c r="E3" s="33"/>
    </row>
    <row r="4" spans="1:5" ht="5.25" customHeight="1" x14ac:dyDescent="0.25">
      <c r="A4" s="1"/>
      <c r="B4" s="1"/>
      <c r="C4" s="2"/>
    </row>
    <row r="5" spans="1:5" ht="37.5" customHeight="1" x14ac:dyDescent="0.25">
      <c r="A5" s="37" t="s">
        <v>62</v>
      </c>
      <c r="B5" s="38"/>
      <c r="C5" s="38"/>
      <c r="D5" s="33"/>
      <c r="E5" s="33"/>
    </row>
    <row r="6" spans="1:5" ht="6.75" hidden="1" customHeight="1" x14ac:dyDescent="0.25">
      <c r="A6" s="3"/>
      <c r="B6" s="3"/>
      <c r="C6" s="3"/>
    </row>
    <row r="7" spans="1:5" x14ac:dyDescent="0.25">
      <c r="A7" s="39" t="s">
        <v>1</v>
      </c>
      <c r="B7" s="39"/>
      <c r="C7" s="39"/>
      <c r="D7" s="40"/>
      <c r="E7" s="40"/>
    </row>
    <row r="8" spans="1:5" x14ac:dyDescent="0.25">
      <c r="A8" s="43" t="s">
        <v>2</v>
      </c>
      <c r="B8" s="43" t="s">
        <v>3</v>
      </c>
      <c r="C8" s="45" t="s">
        <v>52</v>
      </c>
      <c r="D8" s="30" t="s">
        <v>56</v>
      </c>
      <c r="E8" s="30" t="s">
        <v>57</v>
      </c>
    </row>
    <row r="9" spans="1:5" ht="27.75" customHeight="1" x14ac:dyDescent="0.25">
      <c r="A9" s="44"/>
      <c r="B9" s="44"/>
      <c r="C9" s="46"/>
      <c r="D9" s="31"/>
      <c r="E9" s="31"/>
    </row>
    <row r="10" spans="1:5" x14ac:dyDescent="0.25">
      <c r="A10" s="10">
        <v>1E+16</v>
      </c>
      <c r="B10" s="4" t="s">
        <v>4</v>
      </c>
      <c r="C10" s="17">
        <f>C11+C13+C18+C21+C25+C28+C30+C32</f>
        <v>30932760</v>
      </c>
      <c r="D10" s="24">
        <f>D11+D13+D18+D21+D25+D28+D30+D32</f>
        <v>6513203.3100000005</v>
      </c>
      <c r="E10" s="24">
        <f>D10/C10*100</f>
        <v>21.056004410857618</v>
      </c>
    </row>
    <row r="11" spans="1:5" x14ac:dyDescent="0.25">
      <c r="A11" s="11">
        <v>1.01E+16</v>
      </c>
      <c r="B11" s="5" t="s">
        <v>5</v>
      </c>
      <c r="C11" s="18">
        <f>C12</f>
        <v>16574000</v>
      </c>
      <c r="D11" s="24">
        <f>D12</f>
        <v>3838493.06</v>
      </c>
      <c r="E11" s="24">
        <f t="shared" ref="E11:E45" si="0">D11/C11*100</f>
        <v>23.159726439000845</v>
      </c>
    </row>
    <row r="12" spans="1:5" x14ac:dyDescent="0.25">
      <c r="A12" s="11" t="s">
        <v>32</v>
      </c>
      <c r="B12" s="6" t="s">
        <v>6</v>
      </c>
      <c r="C12" s="19">
        <v>16574000</v>
      </c>
      <c r="D12" s="22">
        <v>3838493.06</v>
      </c>
      <c r="E12" s="24">
        <f t="shared" si="0"/>
        <v>23.159726439000845</v>
      </c>
    </row>
    <row r="13" spans="1:5" ht="30.75" customHeight="1" x14ac:dyDescent="0.25">
      <c r="A13" s="11">
        <v>1.03E+16</v>
      </c>
      <c r="B13" s="5" t="s">
        <v>7</v>
      </c>
      <c r="C13" s="18">
        <f>C16+C14+C15+C17</f>
        <v>1094760</v>
      </c>
      <c r="D13" s="24">
        <f>D14+D15+D16</f>
        <v>294334.99</v>
      </c>
      <c r="E13" s="24">
        <f t="shared" si="0"/>
        <v>26.885800540757792</v>
      </c>
    </row>
    <row r="14" spans="1:5" ht="30" customHeight="1" x14ac:dyDescent="0.25">
      <c r="A14" s="11" t="s">
        <v>33</v>
      </c>
      <c r="B14" s="6" t="s">
        <v>24</v>
      </c>
      <c r="C14" s="19">
        <v>518530</v>
      </c>
      <c r="D14" s="22">
        <v>151311.64000000001</v>
      </c>
      <c r="E14" s="24">
        <f t="shared" si="0"/>
        <v>29.18088442327349</v>
      </c>
    </row>
    <row r="15" spans="1:5" ht="45.75" customHeight="1" x14ac:dyDescent="0.25">
      <c r="A15" s="11" t="s">
        <v>34</v>
      </c>
      <c r="B15" s="5" t="s">
        <v>25</v>
      </c>
      <c r="C15" s="19">
        <v>3610</v>
      </c>
      <c r="D15" s="22">
        <v>621.03</v>
      </c>
      <c r="E15" s="24">
        <f t="shared" si="0"/>
        <v>17.203047091412742</v>
      </c>
    </row>
    <row r="16" spans="1:5" ht="42" customHeight="1" x14ac:dyDescent="0.25">
      <c r="A16" s="11" t="s">
        <v>35</v>
      </c>
      <c r="B16" s="6" t="s">
        <v>8</v>
      </c>
      <c r="C16" s="19">
        <v>572620</v>
      </c>
      <c r="D16" s="22">
        <v>142402.32</v>
      </c>
      <c r="E16" s="24">
        <f t="shared" si="0"/>
        <v>24.868555062694284</v>
      </c>
    </row>
    <row r="17" spans="1:5" hidden="1" x14ac:dyDescent="0.25">
      <c r="A17" s="11"/>
      <c r="B17" s="6"/>
      <c r="C17" s="19"/>
      <c r="D17" s="22"/>
      <c r="E17" s="24" t="e">
        <f t="shared" si="0"/>
        <v>#DIV/0!</v>
      </c>
    </row>
    <row r="18" spans="1:5" x14ac:dyDescent="0.25">
      <c r="A18" s="29">
        <v>1.05E+16</v>
      </c>
      <c r="B18" s="5" t="s">
        <v>9</v>
      </c>
      <c r="C18" s="18">
        <f>C19+C20</f>
        <v>6000000</v>
      </c>
      <c r="D18" s="24">
        <f>D19+D20</f>
        <v>1336136.3999999999</v>
      </c>
      <c r="E18" s="24">
        <f t="shared" si="0"/>
        <v>22.268939999999997</v>
      </c>
    </row>
    <row r="19" spans="1:5" ht="25.5" x14ac:dyDescent="0.25">
      <c r="A19" s="11" t="s">
        <v>36</v>
      </c>
      <c r="B19" s="6" t="s">
        <v>10</v>
      </c>
      <c r="C19" s="19">
        <v>4284000</v>
      </c>
      <c r="D19" s="22">
        <v>990196.13</v>
      </c>
      <c r="E19" s="24">
        <f t="shared" si="0"/>
        <v>23.113821895424834</v>
      </c>
    </row>
    <row r="20" spans="1:5" ht="45" x14ac:dyDescent="0.25">
      <c r="A20" s="11" t="s">
        <v>37</v>
      </c>
      <c r="B20" s="7" t="s">
        <v>11</v>
      </c>
      <c r="C20" s="20">
        <v>1716000</v>
      </c>
      <c r="D20" s="22">
        <v>345940.27</v>
      </c>
      <c r="E20" s="24">
        <f t="shared" si="0"/>
        <v>20.159689393939395</v>
      </c>
    </row>
    <row r="21" spans="1:5" x14ac:dyDescent="0.25">
      <c r="A21" s="29">
        <v>1.06E+16</v>
      </c>
      <c r="B21" s="5" t="s">
        <v>12</v>
      </c>
      <c r="C21" s="18">
        <f>C22+C23+C24</f>
        <v>5760000</v>
      </c>
      <c r="D21" s="24">
        <f>D22+D23+D24</f>
        <v>603078.03</v>
      </c>
      <c r="E21" s="24">
        <f t="shared" si="0"/>
        <v>10.470104687500001</v>
      </c>
    </row>
    <row r="22" spans="1:5" ht="28.5" customHeight="1" x14ac:dyDescent="0.25">
      <c r="A22" s="11" t="s">
        <v>38</v>
      </c>
      <c r="B22" s="6" t="s">
        <v>13</v>
      </c>
      <c r="C22" s="19">
        <v>1660000</v>
      </c>
      <c r="D22" s="22">
        <v>120500.05</v>
      </c>
      <c r="E22" s="24">
        <f t="shared" si="0"/>
        <v>7.2590391566265069</v>
      </c>
    </row>
    <row r="23" spans="1:5" ht="32.25" customHeight="1" x14ac:dyDescent="0.25">
      <c r="A23" s="11" t="s">
        <v>39</v>
      </c>
      <c r="B23" s="6" t="s">
        <v>14</v>
      </c>
      <c r="C23" s="19">
        <v>3280000</v>
      </c>
      <c r="D23" s="22">
        <v>164221</v>
      </c>
      <c r="E23" s="24">
        <f t="shared" si="0"/>
        <v>5.0067378048780489</v>
      </c>
    </row>
    <row r="24" spans="1:5" ht="31.5" customHeight="1" x14ac:dyDescent="0.25">
      <c r="A24" s="11" t="s">
        <v>40</v>
      </c>
      <c r="B24" s="6" t="s">
        <v>15</v>
      </c>
      <c r="C24" s="19">
        <v>820000</v>
      </c>
      <c r="D24" s="22">
        <v>318356.98</v>
      </c>
      <c r="E24" s="24">
        <f t="shared" si="0"/>
        <v>38.824021951219514</v>
      </c>
    </row>
    <row r="25" spans="1:5" ht="26.25" customHeight="1" x14ac:dyDescent="0.25">
      <c r="A25" s="29">
        <v>1.11E+16</v>
      </c>
      <c r="B25" s="5" t="s">
        <v>16</v>
      </c>
      <c r="C25" s="18">
        <f>C26+C27</f>
        <v>1254000</v>
      </c>
      <c r="D25" s="24">
        <f>D26+D27</f>
        <v>327706.15000000002</v>
      </c>
      <c r="E25" s="24">
        <f t="shared" si="0"/>
        <v>26.132866826156302</v>
      </c>
    </row>
    <row r="26" spans="1:5" ht="45.75" customHeight="1" x14ac:dyDescent="0.25">
      <c r="A26" s="11" t="s">
        <v>41</v>
      </c>
      <c r="B26" s="6" t="s">
        <v>17</v>
      </c>
      <c r="C26" s="19">
        <v>54000</v>
      </c>
      <c r="D26" s="22">
        <v>29130</v>
      </c>
      <c r="E26" s="24">
        <f t="shared" si="0"/>
        <v>53.944444444444443</v>
      </c>
    </row>
    <row r="27" spans="1:5" ht="54.75" customHeight="1" x14ac:dyDescent="0.25">
      <c r="A27" s="11" t="s">
        <v>42</v>
      </c>
      <c r="B27" s="6" t="s">
        <v>18</v>
      </c>
      <c r="C27" s="19">
        <v>1200000</v>
      </c>
      <c r="D27" s="22">
        <v>298576.15000000002</v>
      </c>
      <c r="E27" s="24">
        <f t="shared" si="0"/>
        <v>24.881345833333334</v>
      </c>
    </row>
    <row r="28" spans="1:5" ht="18" customHeight="1" x14ac:dyDescent="0.25">
      <c r="A28" s="29">
        <v>1.14E+16</v>
      </c>
      <c r="B28" s="5" t="s">
        <v>19</v>
      </c>
      <c r="C28" s="18">
        <f>C29</f>
        <v>100000</v>
      </c>
      <c r="D28" s="24">
        <f>D29</f>
        <v>50801.69</v>
      </c>
      <c r="E28" s="24">
        <f t="shared" si="0"/>
        <v>50.801690000000001</v>
      </c>
    </row>
    <row r="29" spans="1:5" ht="31.5" customHeight="1" x14ac:dyDescent="0.25">
      <c r="A29" s="11" t="s">
        <v>43</v>
      </c>
      <c r="B29" s="6" t="s">
        <v>20</v>
      </c>
      <c r="C29" s="19">
        <v>100000</v>
      </c>
      <c r="D29" s="22">
        <v>50801.69</v>
      </c>
      <c r="E29" s="24">
        <f t="shared" si="0"/>
        <v>50.801690000000001</v>
      </c>
    </row>
    <row r="30" spans="1:5" x14ac:dyDescent="0.25">
      <c r="A30" s="29">
        <v>1.16E+16</v>
      </c>
      <c r="B30" s="5" t="s">
        <v>21</v>
      </c>
      <c r="C30" s="18">
        <f>C31</f>
        <v>50000</v>
      </c>
      <c r="D30" s="24">
        <f>D31</f>
        <v>19452.990000000002</v>
      </c>
      <c r="E30" s="24">
        <f t="shared" si="0"/>
        <v>38.90598</v>
      </c>
    </row>
    <row r="31" spans="1:5" ht="56.25" customHeight="1" x14ac:dyDescent="0.25">
      <c r="A31" s="11">
        <v>1.16900501300001E+16</v>
      </c>
      <c r="B31" s="6" t="s">
        <v>29</v>
      </c>
      <c r="C31" s="19">
        <v>50000</v>
      </c>
      <c r="D31" s="22">
        <v>19452.990000000002</v>
      </c>
      <c r="E31" s="24">
        <f t="shared" si="0"/>
        <v>38.90598</v>
      </c>
    </row>
    <row r="32" spans="1:5" x14ac:dyDescent="0.25">
      <c r="A32" s="29">
        <v>1.17E+16</v>
      </c>
      <c r="B32" s="13" t="s">
        <v>53</v>
      </c>
      <c r="C32" s="18">
        <f>C33</f>
        <v>100000</v>
      </c>
      <c r="D32" s="24">
        <f>D33</f>
        <v>43200</v>
      </c>
      <c r="E32" s="24">
        <f t="shared" si="0"/>
        <v>43.2</v>
      </c>
    </row>
    <row r="33" spans="1:5" ht="19.5" customHeight="1" x14ac:dyDescent="0.25">
      <c r="A33" s="11">
        <v>1.17050501300001E+16</v>
      </c>
      <c r="B33" s="6" t="s">
        <v>51</v>
      </c>
      <c r="C33" s="19">
        <v>100000</v>
      </c>
      <c r="D33" s="22">
        <v>43200</v>
      </c>
      <c r="E33" s="24">
        <f t="shared" si="0"/>
        <v>43.2</v>
      </c>
    </row>
    <row r="34" spans="1:5" ht="30.75" customHeight="1" x14ac:dyDescent="0.25">
      <c r="A34" s="29">
        <v>2.02E+16</v>
      </c>
      <c r="B34" s="5" t="s">
        <v>22</v>
      </c>
      <c r="C34" s="18">
        <f>C35+C36+C38+C39+C40+C41+C44</f>
        <v>16426446.379999999</v>
      </c>
      <c r="D34" s="24">
        <f>D35+D36+D38+D39+D40+D41+D44+D42+D43</f>
        <v>1101124.3699999999</v>
      </c>
      <c r="E34" s="24">
        <f t="shared" si="0"/>
        <v>6.7033632504999536</v>
      </c>
    </row>
    <row r="35" spans="1:5" ht="25.5" x14ac:dyDescent="0.25">
      <c r="A35" s="11" t="s">
        <v>44</v>
      </c>
      <c r="B35" s="6" t="s">
        <v>23</v>
      </c>
      <c r="C35" s="19">
        <v>3903056</v>
      </c>
      <c r="D35" s="22">
        <v>975765</v>
      </c>
      <c r="E35" s="24">
        <f t="shared" si="0"/>
        <v>25.00002562094933</v>
      </c>
    </row>
    <row r="36" spans="1:5" ht="25.5" x14ac:dyDescent="0.25">
      <c r="A36" s="11">
        <v>2.02255550000001E+16</v>
      </c>
      <c r="B36" s="8" t="s">
        <v>28</v>
      </c>
      <c r="C36" s="26">
        <v>3489866.33</v>
      </c>
      <c r="D36" s="22">
        <v>0</v>
      </c>
      <c r="E36" s="24">
        <f t="shared" si="0"/>
        <v>0</v>
      </c>
    </row>
    <row r="37" spans="1:5" ht="38.25" hidden="1" x14ac:dyDescent="0.25">
      <c r="A37" s="11">
        <v>2029999130230150</v>
      </c>
      <c r="B37" s="8" t="s">
        <v>50</v>
      </c>
      <c r="C37" s="26"/>
      <c r="D37" s="22"/>
      <c r="E37" s="24" t="e">
        <f t="shared" si="0"/>
        <v>#DIV/0!</v>
      </c>
    </row>
    <row r="38" spans="1:5" ht="44.25" customHeight="1" x14ac:dyDescent="0.25">
      <c r="A38" s="11" t="s">
        <v>45</v>
      </c>
      <c r="B38" s="6" t="s">
        <v>30</v>
      </c>
      <c r="C38" s="19">
        <v>32640</v>
      </c>
      <c r="D38" s="22">
        <v>0</v>
      </c>
      <c r="E38" s="24">
        <f t="shared" si="0"/>
        <v>0</v>
      </c>
    </row>
    <row r="39" spans="1:5" ht="43.5" customHeight="1" x14ac:dyDescent="0.25">
      <c r="A39" s="14" t="s">
        <v>46</v>
      </c>
      <c r="B39" s="15" t="s">
        <v>47</v>
      </c>
      <c r="C39" s="27">
        <v>281250</v>
      </c>
      <c r="D39" s="23">
        <v>0</v>
      </c>
      <c r="E39" s="24">
        <f t="shared" si="0"/>
        <v>0</v>
      </c>
    </row>
    <row r="40" spans="1:5" ht="84" customHeight="1" x14ac:dyDescent="0.25">
      <c r="A40" s="11" t="s">
        <v>48</v>
      </c>
      <c r="B40" s="16" t="s">
        <v>49</v>
      </c>
      <c r="C40" s="25">
        <v>58200</v>
      </c>
      <c r="D40" s="23">
        <v>0</v>
      </c>
      <c r="E40" s="24">
        <f t="shared" si="0"/>
        <v>0</v>
      </c>
    </row>
    <row r="41" spans="1:5" ht="39" x14ac:dyDescent="0.25">
      <c r="A41" s="11" t="s">
        <v>31</v>
      </c>
      <c r="B41" s="9" t="s">
        <v>26</v>
      </c>
      <c r="C41" s="20">
        <v>451400</v>
      </c>
      <c r="D41" s="22">
        <v>58011.61</v>
      </c>
      <c r="E41" s="24">
        <f t="shared" si="0"/>
        <v>12.851486486486486</v>
      </c>
    </row>
    <row r="42" spans="1:5" ht="26.25" x14ac:dyDescent="0.25">
      <c r="A42" s="11">
        <v>2.02199991301651E+16</v>
      </c>
      <c r="B42" s="12" t="s">
        <v>58</v>
      </c>
      <c r="C42" s="20">
        <v>390600</v>
      </c>
      <c r="D42" s="22">
        <v>65100</v>
      </c>
      <c r="E42" s="24">
        <f t="shared" si="0"/>
        <v>16.666666666666664</v>
      </c>
    </row>
    <row r="43" spans="1:5" ht="64.5" x14ac:dyDescent="0.25">
      <c r="A43" s="28" t="s">
        <v>59</v>
      </c>
      <c r="B43" s="12" t="s">
        <v>61</v>
      </c>
      <c r="C43" s="20"/>
      <c r="D43" s="22">
        <v>2247.7600000000002</v>
      </c>
      <c r="E43" s="24">
        <v>100</v>
      </c>
    </row>
    <row r="44" spans="1:5" ht="39" x14ac:dyDescent="0.25">
      <c r="A44" s="28" t="s">
        <v>60</v>
      </c>
      <c r="B44" s="12" t="s">
        <v>54</v>
      </c>
      <c r="C44" s="20">
        <v>8210034.0499999998</v>
      </c>
      <c r="D44" s="22">
        <v>0</v>
      </c>
      <c r="E44" s="24">
        <f t="shared" si="0"/>
        <v>0</v>
      </c>
    </row>
    <row r="45" spans="1:5" x14ac:dyDescent="0.25">
      <c r="A45" s="41" t="s">
        <v>27</v>
      </c>
      <c r="B45" s="42"/>
      <c r="C45" s="21">
        <f>C34+C10</f>
        <v>47359206.379999995</v>
      </c>
      <c r="D45" s="24">
        <f>D34+D10</f>
        <v>7614327.6800000006</v>
      </c>
      <c r="E45" s="24">
        <f t="shared" si="0"/>
        <v>16.077819418898802</v>
      </c>
    </row>
  </sheetData>
  <mergeCells count="11">
    <mergeCell ref="A45:B45"/>
    <mergeCell ref="A8:A9"/>
    <mergeCell ref="B8:B9"/>
    <mergeCell ref="C8:C9"/>
    <mergeCell ref="D8:D9"/>
    <mergeCell ref="E8:E9"/>
    <mergeCell ref="B1:E1"/>
    <mergeCell ref="B2:E2"/>
    <mergeCell ref="B3:E3"/>
    <mergeCell ref="A5:E5"/>
    <mergeCell ref="A7:E7"/>
  </mergeCells>
  <pageMargins left="0.25" right="0.25" top="0.75" bottom="0.75" header="0.3" footer="0.3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Buh1</cp:lastModifiedBy>
  <cp:lastPrinted>2023-05-24T07:44:30Z</cp:lastPrinted>
  <dcterms:created xsi:type="dcterms:W3CDTF">2019-11-21T05:26:03Z</dcterms:created>
  <dcterms:modified xsi:type="dcterms:W3CDTF">2023-06-05T11:44:35Z</dcterms:modified>
</cp:coreProperties>
</file>