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80" windowHeight="1170" activeTab="0"/>
  </bookViews>
  <sheets>
    <sheet name="Документ" sheetId="1" r:id="rId1"/>
  </sheets>
  <definedNames>
    <definedName name="_xlnm.Print_Titles" localSheetId="0">'Документ'!$9:$11</definedName>
  </definedNames>
  <calcPr fullCalcOnLoad="1"/>
</workbook>
</file>

<file path=xl/sharedStrings.xml><?xml version="1.0" encoding="utf-8"?>
<sst xmlns="http://schemas.openxmlformats.org/spreadsheetml/2006/main" count="385" uniqueCount="200">
  <si>
    <t>(рублей)</t>
  </si>
  <si>
    <t>Наименование</t>
  </si>
  <si>
    <t>Целевая статья</t>
  </si>
  <si>
    <t>Группы и подгруппы видов расходов</t>
  </si>
  <si>
    <t>01 0 00 00000</t>
  </si>
  <si>
    <t xml:space="preserve">    Основное мероприятие по гражданской обороне, защите населения и территории городского поселения "Поселок Полотняный Завод".</t>
  </si>
  <si>
    <t>01 0 01 00000</t>
  </si>
  <si>
    <t xml:space="preserve">      Гражданская оборона, защита населения на территории городского поселения "Поселок Полотняный Завод"</t>
  </si>
  <si>
    <t>01 0 01 00010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</si>
  <si>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</si>
  <si>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</si>
  <si>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</si>
  <si>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</si>
  <si>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Основное мероприятие "Пожарная безопасность и защита населения городского поселения "Поселок Полотняный Завод".</t>
  </si>
  <si>
    <t>01 0 02 00000</t>
  </si>
  <si>
    <t xml:space="preserve">      Пожарная безопасность и защита населения городского поселения "Поселок Полотняный Завод"</t>
  </si>
  <si>
    <t>01 0 02 00020</t>
  </si>
  <si>
    <t xml:space="preserve">    Основное мероприятие "Осуществление мероприятий по обеспечению безопасности людей на водных объектах. охране их жизни и здоровья на территориии городского поселения "Поселок Полотняный Завод"</t>
  </si>
  <si>
    <t>01 0 03 00000</t>
  </si>
  <si>
    <t xml:space="preserve">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</si>
  <si>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>01 0 03 00030</t>
  </si>
  <si>
    <t>02 0 00 00000</t>
  </si>
  <si>
    <t xml:space="preserve">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</si>
  <si>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>02 0 01 00000</t>
  </si>
  <si>
    <t xml:space="preserve">      Комплексное развитие систем транспортной инфраструктуры местного значения городского поселения "Поселок Полотняный Завод"</t>
  </si>
  <si>
    <t>02 0 01 00010</t>
  </si>
  <si>
    <t xml:space="preserve">    Основное мероприятие "Повышение безопасности дорожного движения на территории городского поселения "Поселок Полотняный Завод"</t>
  </si>
  <si>
    <t>02 0 02 00000</t>
  </si>
  <si>
    <t xml:space="preserve">      Повышение безопасности дорожного движения на территории городского поселения"Поселок Полотняный Завод"</t>
  </si>
  <si>
    <t>02 0 02 00020</t>
  </si>
  <si>
    <t>03 0 00 00000</t>
  </si>
  <si>
    <t xml:space="preserve">    Основное мероприятие "Капитальный ремонт жилого фонда городского поселения "Поселок Полотняный Завод"</t>
  </si>
  <si>
    <t>03 0 01 00000</t>
  </si>
  <si>
    <t xml:space="preserve">      Капитальный ремонт жилого фонда городского поселения "Поселок Полотняный Завод"</t>
  </si>
  <si>
    <t>03 0 01 00010</t>
  </si>
  <si>
    <t xml:space="preserve">    Основное мероприятие "Развитие коммунального хозяйства городского поселения "Поселок Полотняный Завод"</t>
  </si>
  <si>
    <t>03 0 02 00000</t>
  </si>
  <si>
    <t xml:space="preserve">      Развитие коммунального хозяйства городского поселения "Поселок Полотняный Завод"</t>
  </si>
  <si>
    <t>03 0 02 00020</t>
  </si>
  <si>
    <t xml:space="preserve">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</si>
  <si>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03 0 02 00030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</si>
  <si>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</si>
  <si>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</si>
  <si>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</si>
  <si>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</si>
  <si>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04 0 00 00000</t>
  </si>
  <si>
    <t xml:space="preserve">    Основное мероприятие "Уличное освещение городского поселения "Поселок Полотняный Завод"</t>
  </si>
  <si>
    <t>04 0 01 00000</t>
  </si>
  <si>
    <t xml:space="preserve">      Уличное освещение городского поселения "Поселок Полотняный Завод"</t>
  </si>
  <si>
    <t>04 0 01 00010</t>
  </si>
  <si>
    <t xml:space="preserve">    Основное мероприятие "Содержание мест захоронения на территории городского поселения "Поселок Полотняный Завод"</t>
  </si>
  <si>
    <t>04 0 02 00000</t>
  </si>
  <si>
    <t xml:space="preserve">      Содержание мест захоронения на территории городского поселения "Поселок Полотняный Завод"</t>
  </si>
  <si>
    <t>04 0 02 00020</t>
  </si>
  <si>
    <t xml:space="preserve">    Основное мероприятие "Озеленение территории городского поселения "Поселок Полотняный Завод"</t>
  </si>
  <si>
    <t>04 0 03 00000</t>
  </si>
  <si>
    <t xml:space="preserve">      Озеленение территории городского поселения "Поселок Полотняный Завод"</t>
  </si>
  <si>
    <t>04 0 03 00030</t>
  </si>
  <si>
    <t xml:space="preserve">    Основное мероприятие "Прочие мероприятия в области благоустройства на территории городского поселения "Поселок Полотняный Завод"</t>
  </si>
  <si>
    <t>04 0 04 00000</t>
  </si>
  <si>
    <t xml:space="preserve">      Прочие мероприятия в области благоустройства</t>
  </si>
  <si>
    <t>04 0 04 00040</t>
  </si>
  <si>
    <t>05 0 00 00000</t>
  </si>
  <si>
    <t>05 0 F2 55550</t>
  </si>
  <si>
    <t>06 0 00 00000</t>
  </si>
  <si>
    <t>06 0 01 00000</t>
  </si>
  <si>
    <t>06 0 01 00010</t>
  </si>
  <si>
    <t>08 0 00 00000</t>
  </si>
  <si>
    <t xml:space="preserve">    Основное мероприятие "Формирование доступной среды для инвалидов и маломобильных групп граждан городского поселения "Поселок Полотняный Завод"</t>
  </si>
  <si>
    <t>08 0 01 00000</t>
  </si>
  <si>
    <t xml:space="preserve">      Формирование доступной среды для инвалидов и маломобильных групп граждан городского поселения "Поселок Полотняный Завод"</t>
  </si>
  <si>
    <t>08 0 01 00010</t>
  </si>
  <si>
    <t>09 0 00 00000</t>
  </si>
  <si>
    <t xml:space="preserve">    Основное мероприятие "Организация и проведение мероприятий в области культуры"</t>
  </si>
  <si>
    <t>09 0 01 00000</t>
  </si>
  <si>
    <t xml:space="preserve">      Организация и проведение мероприятий в области культуры</t>
  </si>
  <si>
    <t>09 0 01 00010</t>
  </si>
  <si>
    <t xml:space="preserve">  Подпрограмма "Осуществление полномочий по содержанию МБУК "Клуб ЧАС-ПИК"</t>
  </si>
  <si>
    <t>09 1 00 00000</t>
  </si>
  <si>
    <t xml:space="preserve">    Основное мероприятие "Развитие и содержание МБУК "Клуб ЧАС-ПИК"</t>
  </si>
  <si>
    <t>09 1 01 00000</t>
  </si>
  <si>
    <t xml:space="preserve">      Развитие и содержание МБУК "Клуб ЧАС-ПИК"</t>
  </si>
  <si>
    <t>09 1 01 00010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</si>
  <si>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</si>
  <si>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</si>
  <si>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бюджетным учреждениям</t>
  </si>
  <si>
    <t>610</t>
  </si>
  <si>
    <t xml:space="preserve">  Подпрограмма "Осуществление полномочий по содержанию библиотеки"</t>
  </si>
  <si>
    <t>09 2 00 00000</t>
  </si>
  <si>
    <t xml:space="preserve">    Основное мероприятие "Осуществление полномочий по содержанию библиотеки"</t>
  </si>
  <si>
    <t>09 2 01 00000</t>
  </si>
  <si>
    <t xml:space="preserve">      Осуществление полномочий по содержанию библиотеки</t>
  </si>
  <si>
    <t>09 2 01 00010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</si>
  <si>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</si>
  <si>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</si>
  <si>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</si>
  <si>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</si>
  <si>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Подпрограмма "Пособия по социальной помощи работникам культуры"</t>
  </si>
  <si>
    <t>09 3 00 00000</t>
  </si>
  <si>
    <t xml:space="preserve">    Основное мероприятие "Пособия по социальной помощи работникам культуры"</t>
  </si>
  <si>
    <t>09 3 01 00000</t>
  </si>
  <si>
    <t xml:space="preserve">      Пособие по социальной помощи работникам культуры</t>
  </si>
  <si>
    <t>09 3 01 00010</t>
  </si>
  <si>
    <t>11 0 00 00000</t>
  </si>
  <si>
    <t>11 0 01 00000</t>
  </si>
  <si>
    <t>11 0 01 00010</t>
  </si>
  <si>
    <t>12 0 00 00000</t>
  </si>
  <si>
    <t xml:space="preserve">    Основное мероприятие "Обеспечение условий функционирования и поддержания работоспособности основных элементов городского поселения "поселок Полотняный Завод"</t>
  </si>
  <si>
    <t>12 0 01 00000</t>
  </si>
  <si>
    <t xml:space="preserve">      Обеспечение условий функционирования и поддержания работоспособности основных элементов городского поселения "поселок Полотняный Завод"</t>
  </si>
  <si>
    <t>12 0 01 00010</t>
  </si>
  <si>
    <t>25 0 00 00000</t>
  </si>
  <si>
    <t xml:space="preserve">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</si>
  <si>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>25 0 01 00000</t>
  </si>
  <si>
    <t xml:space="preserve">      Депутаты представительного органа муниципального образования "Городское поселение "Поселок Полотняный Завод"</t>
  </si>
  <si>
    <t>25 0 01 00200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</si>
  <si>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</si>
  <si>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</si>
  <si>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государственных (муниципальных) органов</t>
  </si>
  <si>
    <t>120</t>
  </si>
  <si>
    <t xml:space="preserve">    Основное мероприятие "Обеспечение деятельности органа местного самоуправления МО ГП Поселок Полотняный Завод"</t>
  </si>
  <si>
    <t>25 0 02 00000</t>
  </si>
  <si>
    <t xml:space="preserve">      Высшее должностное лицо администрации МО Городское поселение Поселок Полотняный Завод</t>
  </si>
  <si>
    <t>25 0 02 00300</t>
  </si>
  <si>
    <t xml:space="preserve">      Центральный аппарат</t>
  </si>
  <si>
    <t>25 0 02 00400</t>
  </si>
  <si>
    <t xml:space="preserve">    Резервный фонд</t>
  </si>
  <si>
    <t>25 0 03 00000</t>
  </si>
  <si>
    <t xml:space="preserve">      Закупка товаров. работ и услуг для муниципальных нужд</t>
  </si>
  <si>
    <t>25 0 03 00500</t>
  </si>
  <si>
    <t xml:space="preserve">          Резервные средства</t>
  </si>
  <si>
    <t>870</t>
  </si>
  <si>
    <t xml:space="preserve">    Выполнение других обязательств муниципального образования городского поселения "Поселок Полотняный Завод</t>
  </si>
  <si>
    <t>25 0 04 00000</t>
  </si>
  <si>
    <t xml:space="preserve">      Основное мероприятие "Другие общегосударственные вопросы"</t>
  </si>
  <si>
    <t>25 0 04 00600</t>
  </si>
  <si>
    <t>26 0 00 00000</t>
  </si>
  <si>
    <t xml:space="preserve">      Корректировка правил землепользования и застройки, разработка проектов планировки территории муниципального образования "городское поселение "поселок Полотняный Завод"</t>
  </si>
  <si>
    <t>Непрограммные расходы федеральных органов исполнительной власти</t>
  </si>
  <si>
    <t>99 0 00 00000</t>
  </si>
  <si>
    <t xml:space="preserve">  Непрограммные расходы</t>
  </si>
  <si>
    <t>99 9 00 00000</t>
  </si>
  <si>
    <t xml:space="preserve">      Субвенции на осуществление первичного воинского учета на территориях, где отсутствуют военные комиссариаты</t>
  </si>
  <si>
    <t>99 9 00 51180</t>
  </si>
  <si>
    <t>Итого</t>
  </si>
  <si>
    <t xml:space="preserve">      Профилактика правонарушений в муниципальном образовании "Городское поселение "Поселок Полотняный Завод" на 2015-2024 годы</t>
  </si>
  <si>
    <t xml:space="preserve">    Основное мероприятие "Профилактика правонарушений в муниципальном образовании "Городское поселение "Поселок Полотняный Завод"на 2015-2024 годы</t>
  </si>
  <si>
    <t>Реализация программ "Формирование комфортной городской среды"</t>
  </si>
  <si>
    <t xml:space="preserve">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 </t>
  </si>
  <si>
    <t xml:space="preserve">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</t>
  </si>
  <si>
    <t>Муниципальная программа: Комплексное развитие систем коммунальной инфраструктуры МО " Городское поселение " Поселок Полотнянный Завод "</t>
  </si>
  <si>
    <t>Муниципальная программа "Благоустройство территории городского поселения "Поселок Полотняный Завод"</t>
  </si>
  <si>
    <t xml:space="preserve">Муниципальная программа "Формирование комфортной городской среды на территории городского поселения "Поселок Полотняный Завод" </t>
  </si>
  <si>
    <t>Муниципальная программа "Энергосбережение и повышение энергоэффективности на территории МО "Городское поселение "Поселок Полотняный Завод"</t>
  </si>
  <si>
    <t xml:space="preserve">Муниципальная программа "Доступная среда в поселке Полотняный Завод </t>
  </si>
  <si>
    <t xml:space="preserve">Муниципальная программа "Развитие культуры в муниципальном образовании "Городское поселение "поселок Полотняный Завод" </t>
  </si>
  <si>
    <t>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</t>
  </si>
  <si>
    <t xml:space="preserve">Муниципальная программа "Комплексное развитие социальной инфраструктуры на территории городского поселения "Поселок Полотняный Завод" </t>
  </si>
  <si>
    <t xml:space="preserve">Муниципальная программа "Развитие муниципального управления в МО Городское поселение "Поселок Полотняный Завод" </t>
  </si>
  <si>
    <t>Муниципальная программа "Повышение качества и эффективности исполнения муниципальных функций и предоставления услуг в сфере архитектуры и градостроительства на территории муниципального образования "Городское поселение "Поселок Полотняный Завод"</t>
  </si>
  <si>
    <t>Исполение</t>
  </si>
  <si>
    <t>%</t>
  </si>
  <si>
    <t>Стимулирование исполнительно-распорядителных органов муниципальных образований области</t>
  </si>
  <si>
    <t>Расходы персоналу государственных (муниципальных) органов</t>
  </si>
  <si>
    <t xml:space="preserve">                Иные закупки товаров, работ и услуг для обеспечения государственных (муниципальных) нужд</t>
  </si>
  <si>
    <t>26 0 02 00000</t>
  </si>
  <si>
    <t>Распределение бюджетных ассигнований  бюджета  городского поселения "Поселок Полотняный Завод" по целевым статьям
(муниципальным программам и непрограммным направлениям деятельности), группам и
подгруппам видов расходов классификации расходов бюджетов на 2021 год</t>
  </si>
  <si>
    <t>Бюджетные ассигнования на 2021 год</t>
  </si>
  <si>
    <t>Другие экономические санкции</t>
  </si>
  <si>
    <t>03 0 02 0020</t>
  </si>
  <si>
    <t xml:space="preserve">      Исполнение судебных актов Российской Федерации и мировых соглашений по возмещению причиненного вреда</t>
  </si>
  <si>
    <t>Прочие работы, услуги</t>
  </si>
  <si>
    <t>Реализация проектов общественной инфраструктуры муниципальных образований основанных на местных инициативах</t>
  </si>
  <si>
    <t>04 0 05 S0240</t>
  </si>
  <si>
    <t>04 0 05 S0000</t>
  </si>
  <si>
    <t>Штрафы за нарушение законодательства о закупках и нарушений условий контрактив (договоров)</t>
  </si>
  <si>
    <t>Уплата иных платежей</t>
  </si>
  <si>
    <t>850</t>
  </si>
  <si>
    <t>Реализация программы "Формирование современной городской среды" софинансирование</t>
  </si>
  <si>
    <t xml:space="preserve">    Реализация программы "Формирование современной городской среды" (за счет средств областного бюджета)</t>
  </si>
  <si>
    <t>05 0 F2 S5550</t>
  </si>
  <si>
    <t>06 0 01 S9111</t>
  </si>
  <si>
    <t xml:space="preserve">              Закупка товаров, работ и услуг для обеспечения государственных (муниципальных) нужд</t>
  </si>
  <si>
    <t xml:space="preserve">         "Реализация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хозяйства"</t>
  </si>
  <si>
    <t xml:space="preserve">          Основное мероприятие "Реализация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хозяйства"</t>
  </si>
  <si>
    <t xml:space="preserve">  Уплата иных платежей</t>
  </si>
  <si>
    <t>830</t>
  </si>
  <si>
    <t>Уплата прочих налогов, сборов</t>
  </si>
  <si>
    <t>Исполнение судебных актов Российской Федерации и мировых соглашений по возмещению причиненного вреда</t>
  </si>
  <si>
    <t>25 0 06 00530</t>
  </si>
  <si>
    <t xml:space="preserve">              Основное мероприятие: " Выполнение кадастровых работ по внесению изменений в документы территориального планирования и градостроительного зонирования"</t>
  </si>
  <si>
    <t xml:space="preserve">            Закупка товаров, работ и услуг для обеспечения государственных (муниципальных) нужд</t>
  </si>
  <si>
    <t>26 0 02 S7030</t>
  </si>
  <si>
    <t xml:space="preserve">                        Средства  на обеспечение расходных обязательств муниципальных образований Калужской области</t>
  </si>
  <si>
    <t xml:space="preserve">          Прочие работы, услуги</t>
  </si>
  <si>
    <t xml:space="preserve">                Основное мероприятие "обеспечение проведения выборов"</t>
  </si>
  <si>
    <t xml:space="preserve">        Обеспечение проведения выборов и референдумов</t>
  </si>
  <si>
    <t>25 0 07 00000</t>
  </si>
  <si>
    <t>25 0 07 00150</t>
  </si>
  <si>
    <t>110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</si>
</sst>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20" borderId="0">
      <alignment horizontal="left"/>
      <protection locked="0"/>
    </xf>
    <xf numFmtId="0" fontId="35" fillId="0" borderId="0">
      <alignment horizontal="left" vertical="top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4" fillId="20" borderId="1">
      <alignment horizontal="left"/>
      <protection locked="0"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4" fillId="20" borderId="3">
      <alignment horizontal="left"/>
      <protection locked="0"/>
    </xf>
    <xf numFmtId="49" fontId="37" fillId="0" borderId="2">
      <alignment horizontal="left" vertical="top" wrapText="1"/>
      <protection/>
    </xf>
    <xf numFmtId="49" fontId="35" fillId="0" borderId="2">
      <alignment horizontal="left" vertical="top" wrapText="1"/>
      <protection/>
    </xf>
    <xf numFmtId="0" fontId="34" fillId="20" borderId="4">
      <alignment horizontal="left"/>
      <protection locked="0"/>
    </xf>
    <xf numFmtId="0" fontId="37" fillId="0" borderId="2">
      <alignment horizontal="left"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49" fontId="37" fillId="0" borderId="2">
      <alignment horizontal="center" vertical="top" wrapText="1"/>
      <protection/>
    </xf>
    <xf numFmtId="49" fontId="35" fillId="0" borderId="2">
      <alignment horizontal="center" vertical="top" wrapText="1"/>
      <protection/>
    </xf>
    <xf numFmtId="4" fontId="37" fillId="21" borderId="2">
      <alignment horizontal="right" vertical="top" shrinkToFit="1"/>
      <protection/>
    </xf>
    <xf numFmtId="4" fontId="35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4" fillId="0" borderId="0">
      <alignment/>
      <protection locked="0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1" borderId="11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2" xfId="46" applyNumberFormat="1" applyProtection="1">
      <alignment horizontal="center" vertical="center" shrinkToFit="1"/>
      <protection/>
    </xf>
    <xf numFmtId="0" fontId="35" fillId="0" borderId="4" xfId="52" applyNumberFormat="1" applyProtection="1">
      <alignment/>
      <protection/>
    </xf>
    <xf numFmtId="0" fontId="35" fillId="0" borderId="0" xfId="53" applyNumberFormat="1" applyProtection="1">
      <alignment horizontal="left" wrapText="1"/>
      <protection/>
    </xf>
    <xf numFmtId="0" fontId="35" fillId="0" borderId="0" xfId="53">
      <alignment horizontal="left" wrapText="1"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4" fontId="37" fillId="8" borderId="2" xfId="56" applyNumberFormat="1" applyFill="1" applyAlignment="1" applyProtection="1">
      <alignment horizontal="center" vertical="center" shrinkToFit="1"/>
      <protection/>
    </xf>
    <xf numFmtId="4" fontId="0" fillId="8" borderId="0" xfId="0" applyNumberFormat="1" applyFill="1" applyAlignment="1" applyProtection="1">
      <alignment horizontal="center" vertical="center"/>
      <protection locked="0"/>
    </xf>
    <xf numFmtId="4" fontId="4" fillId="8" borderId="14" xfId="0" applyNumberFormat="1" applyFont="1" applyFill="1" applyBorder="1" applyAlignment="1" applyProtection="1">
      <alignment horizontal="center" vertical="center"/>
      <protection locked="0"/>
    </xf>
    <xf numFmtId="4" fontId="35" fillId="36" borderId="2" xfId="57" applyNumberFormat="1" applyFill="1" applyAlignment="1" applyProtection="1">
      <alignment horizontal="center" vertical="center" shrinkToFit="1"/>
      <protection/>
    </xf>
    <xf numFmtId="4" fontId="0" fillId="0" borderId="0" xfId="0" applyNumberFormat="1" applyAlignment="1" applyProtection="1">
      <alignment horizontal="center" vertical="center"/>
      <protection locked="0"/>
    </xf>
    <xf numFmtId="4" fontId="4" fillId="36" borderId="14" xfId="0" applyNumberFormat="1" applyFont="1" applyFill="1" applyBorder="1" applyAlignment="1" applyProtection="1">
      <alignment horizontal="center" vertical="center"/>
      <protection locked="0"/>
    </xf>
    <xf numFmtId="4" fontId="37" fillId="36" borderId="2" xfId="57" applyNumberFormat="1" applyFont="1" applyFill="1" applyAlignment="1" applyProtection="1">
      <alignment horizontal="center" vertical="center" shrinkToFit="1"/>
      <protection/>
    </xf>
    <xf numFmtId="49" fontId="37" fillId="8" borderId="2" xfId="54" applyFill="1" applyAlignment="1" applyProtection="1">
      <alignment horizontal="center" vertical="center" wrapText="1"/>
      <protection/>
    </xf>
    <xf numFmtId="49" fontId="35" fillId="0" borderId="2" xfId="55" applyAlignment="1" applyProtection="1">
      <alignment horizontal="center" vertical="center" wrapText="1"/>
      <protection/>
    </xf>
    <xf numFmtId="49" fontId="37" fillId="8" borderId="2" xfId="48" applyFill="1" applyAlignment="1" applyProtection="1">
      <alignment horizontal="left" vertical="center" wrapText="1"/>
      <protection/>
    </xf>
    <xf numFmtId="49" fontId="35" fillId="0" borderId="2" xfId="49" applyAlignment="1" applyProtection="1">
      <alignment horizontal="left" vertical="center" wrapText="1"/>
      <protection/>
    </xf>
    <xf numFmtId="0" fontId="37" fillId="0" borderId="2" xfId="51" applyNumberFormat="1" applyAlignment="1" applyProtection="1">
      <alignment horizontal="left" vertical="center"/>
      <protection/>
    </xf>
    <xf numFmtId="0" fontId="37" fillId="0" borderId="2" xfId="45" applyNumberFormat="1" applyProtection="1">
      <alignment horizontal="center" vertical="center" wrapText="1"/>
      <protection/>
    </xf>
    <xf numFmtId="0" fontId="37" fillId="0" borderId="2" xfId="45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0" fontId="35" fillId="0" borderId="0" xfId="39" applyNumberFormat="1" applyFont="1" applyAlignment="1" applyProtection="1">
      <alignment horizontal="right" vertical="top" wrapText="1"/>
      <protection/>
    </xf>
    <xf numFmtId="0" fontId="35" fillId="0" borderId="0" xfId="39" applyFont="1" applyAlignment="1">
      <alignment horizontal="right" vertical="top" wrapText="1"/>
      <protection/>
    </xf>
    <xf numFmtId="0" fontId="0" fillId="0" borderId="0" xfId="0" applyAlignment="1">
      <alignment/>
    </xf>
    <xf numFmtId="0" fontId="55" fillId="0" borderId="0" xfId="40" applyNumberFormat="1" applyFont="1" applyAlignment="1" applyProtection="1">
      <alignment horizontal="center" wrapText="1"/>
      <protection/>
    </xf>
    <xf numFmtId="0" fontId="55" fillId="0" borderId="0" xfId="40" applyFont="1" applyAlignment="1">
      <alignment horizontal="center" wrapText="1"/>
      <protection/>
    </xf>
    <xf numFmtId="0" fontId="35" fillId="0" borderId="0" xfId="43" applyNumberFormat="1" applyAlignment="1" applyProtection="1">
      <alignment horizontal="right"/>
      <protection/>
    </xf>
    <xf numFmtId="0" fontId="35" fillId="0" borderId="0" xfId="43" applyAlignment="1">
      <alignment horizontal="right"/>
      <protection/>
    </xf>
    <xf numFmtId="0" fontId="35" fillId="0" borderId="0" xfId="39" applyNumberFormat="1" applyProtection="1">
      <alignment horizontal="left" vertical="top" wrapText="1"/>
      <protection/>
    </xf>
    <xf numFmtId="0" fontId="35" fillId="0" borderId="0" xfId="39">
      <alignment horizontal="left" vertical="top" wrapText="1"/>
      <protection/>
    </xf>
    <xf numFmtId="0" fontId="35" fillId="0" borderId="0" xfId="42" applyNumberFormat="1" applyProtection="1">
      <alignment wrapText="1"/>
      <protection/>
    </xf>
    <xf numFmtId="0" fontId="35" fillId="0" borderId="0" xfId="42">
      <alignment wrapText="1"/>
      <protection/>
    </xf>
    <xf numFmtId="0" fontId="4" fillId="0" borderId="0" xfId="0" applyFont="1" applyAlignment="1" applyProtection="1">
      <alignment horizontal="right"/>
      <protection locked="0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4"/>
  <sheetViews>
    <sheetView tabSelected="1" zoomScaleSheetLayoutView="100" workbookViewId="0" topLeftCell="A1">
      <selection activeCell="A5" sqref="A5:H6"/>
    </sheetView>
  </sheetViews>
  <sheetFormatPr defaultColWidth="9.140625" defaultRowHeight="15" outlineLevelRow="5"/>
  <cols>
    <col min="1" max="1" width="53.00390625" style="1" customWidth="1"/>
    <col min="2" max="2" width="12.140625" style="1" customWidth="1"/>
    <col min="3" max="3" width="16.140625" style="1" customWidth="1"/>
    <col min="4" max="4" width="15.8515625" style="1" customWidth="1"/>
    <col min="5" max="6" width="9.140625" style="1" hidden="1" customWidth="1"/>
    <col min="7" max="7" width="12.7109375" style="1" customWidth="1"/>
    <col min="8" max="8" width="10.8515625" style="1" customWidth="1"/>
    <col min="9" max="16384" width="9.140625" style="1" customWidth="1"/>
  </cols>
  <sheetData>
    <row r="1" spans="1:8" ht="15">
      <c r="A1" s="33"/>
      <c r="B1" s="33"/>
      <c r="C1" s="33"/>
      <c r="D1" s="33"/>
      <c r="E1" s="33"/>
      <c r="F1" s="33"/>
      <c r="G1" s="24"/>
      <c r="H1" s="24"/>
    </row>
    <row r="2" spans="1:8" ht="15">
      <c r="A2" s="33"/>
      <c r="B2" s="33"/>
      <c r="C2" s="33"/>
      <c r="D2" s="33"/>
      <c r="E2" s="33"/>
      <c r="F2" s="33"/>
      <c r="G2" s="24"/>
      <c r="H2" s="24"/>
    </row>
    <row r="3" spans="1:8" ht="15">
      <c r="A3" s="22"/>
      <c r="B3" s="23"/>
      <c r="C3" s="23"/>
      <c r="D3" s="23"/>
      <c r="E3" s="23"/>
      <c r="F3" s="23"/>
      <c r="G3" s="24"/>
      <c r="H3" s="24"/>
    </row>
    <row r="4" spans="1:4" ht="15">
      <c r="A4" s="29"/>
      <c r="B4" s="30"/>
      <c r="C4" s="30"/>
      <c r="D4" s="30"/>
    </row>
    <row r="5" spans="1:8" ht="55.5" customHeight="1">
      <c r="A5" s="25" t="s">
        <v>166</v>
      </c>
      <c r="B5" s="26"/>
      <c r="C5" s="26"/>
      <c r="D5" s="26"/>
      <c r="E5" s="24"/>
      <c r="F5" s="24"/>
      <c r="G5" s="24"/>
      <c r="H5" s="24"/>
    </row>
    <row r="6" spans="1:8" ht="15.75" customHeight="1">
      <c r="A6" s="24"/>
      <c r="B6" s="24"/>
      <c r="C6" s="24"/>
      <c r="D6" s="24"/>
      <c r="E6" s="24"/>
      <c r="F6" s="24"/>
      <c r="G6" s="24"/>
      <c r="H6" s="24"/>
    </row>
    <row r="7" spans="1:4" ht="7.5" customHeight="1">
      <c r="A7" s="31"/>
      <c r="B7" s="32"/>
      <c r="C7" s="32"/>
      <c r="D7" s="32"/>
    </row>
    <row r="8" spans="1:8" ht="12.75" customHeight="1">
      <c r="A8" s="27" t="s">
        <v>0</v>
      </c>
      <c r="B8" s="28"/>
      <c r="C8" s="28"/>
      <c r="D8" s="28"/>
      <c r="E8" s="24"/>
      <c r="F8" s="24"/>
      <c r="G8" s="24"/>
      <c r="H8" s="24"/>
    </row>
    <row r="9" spans="1:8" ht="15.75" customHeight="1">
      <c r="A9" s="19" t="s">
        <v>1</v>
      </c>
      <c r="B9" s="19" t="s">
        <v>2</v>
      </c>
      <c r="C9" s="19" t="s">
        <v>3</v>
      </c>
      <c r="D9" s="19" t="s">
        <v>167</v>
      </c>
      <c r="G9" s="21" t="s">
        <v>160</v>
      </c>
      <c r="H9" s="21" t="s">
        <v>161</v>
      </c>
    </row>
    <row r="10" spans="1:8" ht="47.25" customHeight="1">
      <c r="A10" s="20"/>
      <c r="B10" s="20"/>
      <c r="C10" s="20"/>
      <c r="D10" s="20"/>
      <c r="G10" s="21"/>
      <c r="H10" s="21"/>
    </row>
    <row r="11" spans="1:8" ht="12.75" customHeight="1">
      <c r="A11" s="2">
        <v>1</v>
      </c>
      <c r="B11" s="2">
        <v>2</v>
      </c>
      <c r="C11" s="2">
        <v>3</v>
      </c>
      <c r="D11" s="2">
        <v>4</v>
      </c>
      <c r="G11" s="6">
        <v>5</v>
      </c>
      <c r="H11" s="6">
        <v>6</v>
      </c>
    </row>
    <row r="12" spans="1:8" ht="51">
      <c r="A12" s="16" t="s">
        <v>148</v>
      </c>
      <c r="B12" s="14" t="s">
        <v>4</v>
      </c>
      <c r="C12" s="14"/>
      <c r="D12" s="7">
        <f>D13+D17+D21</f>
        <v>129600</v>
      </c>
      <c r="E12" s="8"/>
      <c r="F12" s="8"/>
      <c r="G12" s="9">
        <v>23200</v>
      </c>
      <c r="H12" s="9">
        <f>G12/D12*100</f>
        <v>17.901234567901234</v>
      </c>
    </row>
    <row r="13" spans="1:8" ht="38.25" outlineLevel="2">
      <c r="A13" s="17" t="s">
        <v>5</v>
      </c>
      <c r="B13" s="15" t="s">
        <v>6</v>
      </c>
      <c r="C13" s="15"/>
      <c r="D13" s="10">
        <f>D14</f>
        <v>15000</v>
      </c>
      <c r="E13" s="11"/>
      <c r="F13" s="11"/>
      <c r="G13" s="12">
        <v>0</v>
      </c>
      <c r="H13" s="12">
        <f>G13*100/D13</f>
        <v>0</v>
      </c>
    </row>
    <row r="14" spans="1:8" ht="25.5" outlineLevel="3">
      <c r="A14" s="17" t="s">
        <v>7</v>
      </c>
      <c r="B14" s="15" t="s">
        <v>8</v>
      </c>
      <c r="C14" s="15"/>
      <c r="D14" s="10">
        <f>D15</f>
        <v>15000</v>
      </c>
      <c r="E14" s="11"/>
      <c r="F14" s="11"/>
      <c r="G14" s="12">
        <v>0</v>
      </c>
      <c r="H14" s="12">
        <f aca="true" t="shared" si="0" ref="H14:H80">G14*100/D14</f>
        <v>0</v>
      </c>
    </row>
    <row r="15" spans="1:8" ht="25.5" outlineLevel="4">
      <c r="A15" s="17" t="s">
        <v>9</v>
      </c>
      <c r="B15" s="15" t="s">
        <v>8</v>
      </c>
      <c r="C15" s="15" t="s">
        <v>10</v>
      </c>
      <c r="D15" s="10">
        <v>15000</v>
      </c>
      <c r="E15" s="11"/>
      <c r="F15" s="11"/>
      <c r="G15" s="12">
        <v>0</v>
      </c>
      <c r="H15" s="12">
        <f t="shared" si="0"/>
        <v>0</v>
      </c>
    </row>
    <row r="16" spans="1:8" ht="25.5" outlineLevel="5">
      <c r="A16" s="17" t="s">
        <v>11</v>
      </c>
      <c r="B16" s="15" t="s">
        <v>8</v>
      </c>
      <c r="C16" s="15" t="s">
        <v>12</v>
      </c>
      <c r="D16" s="10">
        <v>15000</v>
      </c>
      <c r="E16" s="11"/>
      <c r="F16" s="11"/>
      <c r="G16" s="12">
        <v>0</v>
      </c>
      <c r="H16" s="12">
        <f t="shared" si="0"/>
        <v>0</v>
      </c>
    </row>
    <row r="17" spans="1:8" ht="38.25" outlineLevel="2">
      <c r="A17" s="17" t="s">
        <v>13</v>
      </c>
      <c r="B17" s="15" t="s">
        <v>14</v>
      </c>
      <c r="C17" s="15"/>
      <c r="D17" s="10">
        <f>D18</f>
        <v>15000</v>
      </c>
      <c r="E17" s="11"/>
      <c r="F17" s="11"/>
      <c r="G17" s="12">
        <v>0</v>
      </c>
      <c r="H17" s="12">
        <f t="shared" si="0"/>
        <v>0</v>
      </c>
    </row>
    <row r="18" spans="1:8" ht="25.5" outlineLevel="3">
      <c r="A18" s="17" t="s">
        <v>15</v>
      </c>
      <c r="B18" s="15" t="s">
        <v>16</v>
      </c>
      <c r="C18" s="15"/>
      <c r="D18" s="10">
        <f>D19</f>
        <v>15000</v>
      </c>
      <c r="E18" s="11"/>
      <c r="F18" s="11"/>
      <c r="G18" s="12">
        <v>0</v>
      </c>
      <c r="H18" s="12">
        <f t="shared" si="0"/>
        <v>0</v>
      </c>
    </row>
    <row r="19" spans="1:8" ht="25.5" outlineLevel="4">
      <c r="A19" s="17" t="s">
        <v>9</v>
      </c>
      <c r="B19" s="15" t="s">
        <v>16</v>
      </c>
      <c r="C19" s="15" t="s">
        <v>10</v>
      </c>
      <c r="D19" s="10">
        <f>D20</f>
        <v>15000</v>
      </c>
      <c r="E19" s="11"/>
      <c r="F19" s="11"/>
      <c r="G19" s="12">
        <v>0</v>
      </c>
      <c r="H19" s="12">
        <f t="shared" si="0"/>
        <v>0</v>
      </c>
    </row>
    <row r="20" spans="1:8" ht="25.5" outlineLevel="5">
      <c r="A20" s="17" t="s">
        <v>11</v>
      </c>
      <c r="B20" s="15" t="s">
        <v>16</v>
      </c>
      <c r="C20" s="15" t="s">
        <v>12</v>
      </c>
      <c r="D20" s="10">
        <v>15000</v>
      </c>
      <c r="E20" s="11"/>
      <c r="F20" s="11"/>
      <c r="G20" s="12">
        <v>0</v>
      </c>
      <c r="H20" s="12">
        <f t="shared" si="0"/>
        <v>0</v>
      </c>
    </row>
    <row r="21" spans="1:8" ht="51" outlineLevel="2">
      <c r="A21" s="17" t="s">
        <v>17</v>
      </c>
      <c r="B21" s="15" t="s">
        <v>18</v>
      </c>
      <c r="C21" s="15"/>
      <c r="D21" s="10">
        <f>D22</f>
        <v>99600</v>
      </c>
      <c r="E21" s="11"/>
      <c r="F21" s="11"/>
      <c r="G21" s="12">
        <v>23200</v>
      </c>
      <c r="H21" s="12">
        <f t="shared" si="0"/>
        <v>23.29317269076305</v>
      </c>
    </row>
    <row r="22" spans="1:8" ht="51" outlineLevel="3">
      <c r="A22" s="17" t="s">
        <v>19</v>
      </c>
      <c r="B22" s="15" t="s">
        <v>20</v>
      </c>
      <c r="C22" s="15"/>
      <c r="D22" s="10">
        <f>D23</f>
        <v>99600</v>
      </c>
      <c r="E22" s="11"/>
      <c r="F22" s="11"/>
      <c r="G22" s="12">
        <v>23200</v>
      </c>
      <c r="H22" s="12">
        <f t="shared" si="0"/>
        <v>23.29317269076305</v>
      </c>
    </row>
    <row r="23" spans="1:8" ht="25.5" outlineLevel="4">
      <c r="A23" s="17" t="s">
        <v>9</v>
      </c>
      <c r="B23" s="15" t="s">
        <v>20</v>
      </c>
      <c r="C23" s="15" t="s">
        <v>10</v>
      </c>
      <c r="D23" s="10">
        <f>D24</f>
        <v>99600</v>
      </c>
      <c r="E23" s="11"/>
      <c r="F23" s="11"/>
      <c r="G23" s="12">
        <v>23200</v>
      </c>
      <c r="H23" s="12">
        <f t="shared" si="0"/>
        <v>23.29317269076305</v>
      </c>
    </row>
    <row r="24" spans="1:8" ht="25.5" outlineLevel="5">
      <c r="A24" s="17" t="s">
        <v>11</v>
      </c>
      <c r="B24" s="15" t="s">
        <v>20</v>
      </c>
      <c r="C24" s="15" t="s">
        <v>12</v>
      </c>
      <c r="D24" s="10">
        <v>99600</v>
      </c>
      <c r="E24" s="11"/>
      <c r="F24" s="11"/>
      <c r="G24" s="12">
        <v>23200</v>
      </c>
      <c r="H24" s="12">
        <f t="shared" si="0"/>
        <v>23.29317269076305</v>
      </c>
    </row>
    <row r="25" spans="1:8" ht="38.25">
      <c r="A25" s="16" t="s">
        <v>149</v>
      </c>
      <c r="B25" s="14" t="s">
        <v>21</v>
      </c>
      <c r="C25" s="14"/>
      <c r="D25" s="7">
        <f>D26+D30</f>
        <v>8734500</v>
      </c>
      <c r="E25" s="8"/>
      <c r="F25" s="8"/>
      <c r="G25" s="9">
        <f>G26+G31</f>
        <v>7057235.58</v>
      </c>
      <c r="H25" s="9">
        <f t="shared" si="0"/>
        <v>80.79724746694144</v>
      </c>
    </row>
    <row r="26" spans="1:8" ht="38.25" outlineLevel="2">
      <c r="A26" s="17" t="s">
        <v>22</v>
      </c>
      <c r="B26" s="15" t="s">
        <v>23</v>
      </c>
      <c r="C26" s="15"/>
      <c r="D26" s="10">
        <f>D27</f>
        <v>8292500</v>
      </c>
      <c r="E26" s="11"/>
      <c r="F26" s="11"/>
      <c r="G26" s="12">
        <v>6885735.58</v>
      </c>
      <c r="H26" s="12">
        <f t="shared" si="0"/>
        <v>83.0357018993066</v>
      </c>
    </row>
    <row r="27" spans="1:8" ht="38.25" outlineLevel="3">
      <c r="A27" s="17" t="s">
        <v>24</v>
      </c>
      <c r="B27" s="15" t="s">
        <v>25</v>
      </c>
      <c r="C27" s="15"/>
      <c r="D27" s="10">
        <f>D28</f>
        <v>8292500</v>
      </c>
      <c r="E27" s="11"/>
      <c r="F27" s="11"/>
      <c r="G27" s="12">
        <v>6885735.58</v>
      </c>
      <c r="H27" s="12">
        <f t="shared" si="0"/>
        <v>83.0357018993066</v>
      </c>
    </row>
    <row r="28" spans="1:8" ht="25.5" outlineLevel="4">
      <c r="A28" s="17" t="s">
        <v>9</v>
      </c>
      <c r="B28" s="15" t="s">
        <v>25</v>
      </c>
      <c r="C28" s="15" t="s">
        <v>10</v>
      </c>
      <c r="D28" s="10">
        <v>8292500</v>
      </c>
      <c r="E28" s="11"/>
      <c r="F28" s="11"/>
      <c r="G28" s="12">
        <v>6885735.58</v>
      </c>
      <c r="H28" s="12">
        <f t="shared" si="0"/>
        <v>83.0357018993066</v>
      </c>
    </row>
    <row r="29" spans="1:8" ht="25.5" outlineLevel="5">
      <c r="A29" s="17" t="s">
        <v>11</v>
      </c>
      <c r="B29" s="15" t="s">
        <v>25</v>
      </c>
      <c r="C29" s="15" t="s">
        <v>12</v>
      </c>
      <c r="D29" s="10">
        <v>8292500</v>
      </c>
      <c r="E29" s="11"/>
      <c r="F29" s="11"/>
      <c r="G29" s="12">
        <v>6885735.58</v>
      </c>
      <c r="H29" s="12">
        <f t="shared" si="0"/>
        <v>83.0357018993066</v>
      </c>
    </row>
    <row r="30" spans="1:8" ht="38.25" outlineLevel="2">
      <c r="A30" s="17" t="s">
        <v>26</v>
      </c>
      <c r="B30" s="15" t="s">
        <v>27</v>
      </c>
      <c r="C30" s="15"/>
      <c r="D30" s="10">
        <f>D31</f>
        <v>442000</v>
      </c>
      <c r="E30" s="11"/>
      <c r="F30" s="11"/>
      <c r="G30" s="12">
        <f>G31</f>
        <v>171500</v>
      </c>
      <c r="H30" s="12">
        <f t="shared" si="0"/>
        <v>38.800904977375566</v>
      </c>
    </row>
    <row r="31" spans="1:8" ht="38.25" outlineLevel="3">
      <c r="A31" s="17" t="s">
        <v>28</v>
      </c>
      <c r="B31" s="15" t="s">
        <v>29</v>
      </c>
      <c r="C31" s="15"/>
      <c r="D31" s="10">
        <f>D32+D34</f>
        <v>442000</v>
      </c>
      <c r="E31" s="11"/>
      <c r="F31" s="11"/>
      <c r="G31" s="12">
        <f>G32+G34</f>
        <v>171500</v>
      </c>
      <c r="H31" s="12">
        <f t="shared" si="0"/>
        <v>38.800904977375566</v>
      </c>
    </row>
    <row r="32" spans="1:8" ht="25.5" outlineLevel="4">
      <c r="A32" s="17" t="s">
        <v>9</v>
      </c>
      <c r="B32" s="15" t="s">
        <v>29</v>
      </c>
      <c r="C32" s="15" t="s">
        <v>10</v>
      </c>
      <c r="D32" s="10">
        <v>292000</v>
      </c>
      <c r="E32" s="11"/>
      <c r="F32" s="11"/>
      <c r="G32" s="12">
        <v>21500</v>
      </c>
      <c r="H32" s="12">
        <f t="shared" si="0"/>
        <v>7.363013698630137</v>
      </c>
    </row>
    <row r="33" spans="1:8" ht="25.5" outlineLevel="5">
      <c r="A33" s="17" t="s">
        <v>11</v>
      </c>
      <c r="B33" s="15" t="s">
        <v>29</v>
      </c>
      <c r="C33" s="15" t="s">
        <v>12</v>
      </c>
      <c r="D33" s="10">
        <v>292000</v>
      </c>
      <c r="E33" s="11"/>
      <c r="F33" s="11"/>
      <c r="G33" s="12">
        <v>21500</v>
      </c>
      <c r="H33" s="12">
        <f t="shared" si="0"/>
        <v>7.363013698630137</v>
      </c>
    </row>
    <row r="34" spans="1:8" ht="15" outlineLevel="5">
      <c r="A34" s="17" t="s">
        <v>168</v>
      </c>
      <c r="B34" s="15" t="s">
        <v>29</v>
      </c>
      <c r="C34" s="15" t="s">
        <v>42</v>
      </c>
      <c r="D34" s="10">
        <v>150000</v>
      </c>
      <c r="E34" s="11"/>
      <c r="F34" s="11"/>
      <c r="G34" s="12">
        <v>150000</v>
      </c>
      <c r="H34" s="12">
        <f t="shared" si="0"/>
        <v>100</v>
      </c>
    </row>
    <row r="35" spans="1:8" ht="38.25">
      <c r="A35" s="16" t="s">
        <v>150</v>
      </c>
      <c r="B35" s="14" t="s">
        <v>30</v>
      </c>
      <c r="C35" s="14"/>
      <c r="D35" s="7">
        <f>D36+D40</f>
        <v>4118305.67</v>
      </c>
      <c r="E35" s="8"/>
      <c r="F35" s="8"/>
      <c r="G35" s="9">
        <f>G36+G40</f>
        <v>3543419.81</v>
      </c>
      <c r="H35" s="9">
        <f t="shared" si="0"/>
        <v>86.04071902219924</v>
      </c>
    </row>
    <row r="36" spans="1:8" ht="25.5" outlineLevel="2">
      <c r="A36" s="17" t="s">
        <v>31</v>
      </c>
      <c r="B36" s="15" t="s">
        <v>32</v>
      </c>
      <c r="C36" s="15"/>
      <c r="D36" s="10">
        <f>D37</f>
        <v>2083911.64</v>
      </c>
      <c r="E36" s="11"/>
      <c r="F36" s="11"/>
      <c r="G36" s="12">
        <v>2034579.94</v>
      </c>
      <c r="H36" s="12">
        <f t="shared" si="0"/>
        <v>97.63273552231803</v>
      </c>
    </row>
    <row r="37" spans="1:8" ht="25.5" outlineLevel="3">
      <c r="A37" s="17" t="s">
        <v>33</v>
      </c>
      <c r="B37" s="15" t="s">
        <v>34</v>
      </c>
      <c r="C37" s="15"/>
      <c r="D37" s="10">
        <f>D38</f>
        <v>2083911.64</v>
      </c>
      <c r="E37" s="11"/>
      <c r="F37" s="11"/>
      <c r="G37" s="12">
        <v>2034579.94</v>
      </c>
      <c r="H37" s="12">
        <f t="shared" si="0"/>
        <v>97.63273552231803</v>
      </c>
    </row>
    <row r="38" spans="1:8" ht="25.5" outlineLevel="4">
      <c r="A38" s="17" t="s">
        <v>9</v>
      </c>
      <c r="B38" s="15" t="s">
        <v>34</v>
      </c>
      <c r="C38" s="15" t="s">
        <v>10</v>
      </c>
      <c r="D38" s="10">
        <f>D39</f>
        <v>2083911.64</v>
      </c>
      <c r="E38" s="11"/>
      <c r="F38" s="11"/>
      <c r="G38" s="12">
        <v>2034579.94</v>
      </c>
      <c r="H38" s="12">
        <f t="shared" si="0"/>
        <v>97.63273552231803</v>
      </c>
    </row>
    <row r="39" spans="1:8" ht="25.5" outlineLevel="5">
      <c r="A39" s="17" t="s">
        <v>11</v>
      </c>
      <c r="B39" s="15" t="s">
        <v>34</v>
      </c>
      <c r="C39" s="15" t="s">
        <v>12</v>
      </c>
      <c r="D39" s="10">
        <v>2083911.64</v>
      </c>
      <c r="E39" s="11"/>
      <c r="F39" s="11"/>
      <c r="G39" s="12">
        <v>2034579.94</v>
      </c>
      <c r="H39" s="12">
        <f t="shared" si="0"/>
        <v>97.63273552231803</v>
      </c>
    </row>
    <row r="40" spans="1:8" ht="25.5" outlineLevel="2">
      <c r="A40" s="17" t="s">
        <v>35</v>
      </c>
      <c r="B40" s="15" t="s">
        <v>36</v>
      </c>
      <c r="C40" s="15"/>
      <c r="D40" s="10">
        <f>D41+D45</f>
        <v>2034394.03</v>
      </c>
      <c r="E40" s="11"/>
      <c r="F40" s="11"/>
      <c r="G40" s="12">
        <f>G41+G45</f>
        <v>1508839.87</v>
      </c>
      <c r="H40" s="12">
        <f t="shared" si="0"/>
        <v>74.16655022331146</v>
      </c>
    </row>
    <row r="41" spans="1:8" ht="25.5" outlineLevel="3">
      <c r="A41" s="17" t="s">
        <v>37</v>
      </c>
      <c r="B41" s="15" t="s">
        <v>38</v>
      </c>
      <c r="C41" s="15"/>
      <c r="D41" s="10">
        <f>D42+D44</f>
        <v>1614394.03</v>
      </c>
      <c r="E41" s="11"/>
      <c r="F41" s="11"/>
      <c r="G41" s="12">
        <f>G42+G44</f>
        <v>1508839.87</v>
      </c>
      <c r="H41" s="12">
        <f t="shared" si="0"/>
        <v>93.46168543499878</v>
      </c>
    </row>
    <row r="42" spans="1:8" ht="25.5" outlineLevel="4">
      <c r="A42" s="17" t="s">
        <v>9</v>
      </c>
      <c r="B42" s="15" t="s">
        <v>38</v>
      </c>
      <c r="C42" s="15" t="s">
        <v>10</v>
      </c>
      <c r="D42" s="10">
        <v>1613904.69</v>
      </c>
      <c r="E42" s="11"/>
      <c r="F42" s="11"/>
      <c r="G42" s="12">
        <f>G43</f>
        <v>1508350.53</v>
      </c>
      <c r="H42" s="12">
        <f t="shared" si="0"/>
        <v>93.45970300142073</v>
      </c>
    </row>
    <row r="43" spans="1:8" ht="25.5" outlineLevel="5">
      <c r="A43" s="17" t="s">
        <v>11</v>
      </c>
      <c r="B43" s="15" t="s">
        <v>38</v>
      </c>
      <c r="C43" s="15" t="s">
        <v>12</v>
      </c>
      <c r="D43" s="10">
        <v>1613904.69</v>
      </c>
      <c r="E43" s="11"/>
      <c r="F43" s="11"/>
      <c r="G43" s="12">
        <v>1508350.53</v>
      </c>
      <c r="H43" s="12">
        <f t="shared" si="0"/>
        <v>93.45970300142073</v>
      </c>
    </row>
    <row r="44" spans="1:8" ht="25.5" outlineLevel="5">
      <c r="A44" s="17" t="s">
        <v>170</v>
      </c>
      <c r="B44" s="15" t="s">
        <v>169</v>
      </c>
      <c r="C44" s="15" t="s">
        <v>42</v>
      </c>
      <c r="D44" s="10">
        <v>489.34</v>
      </c>
      <c r="E44" s="11"/>
      <c r="F44" s="11"/>
      <c r="G44" s="12">
        <v>489.34</v>
      </c>
      <c r="H44" s="12">
        <f t="shared" si="0"/>
        <v>100</v>
      </c>
    </row>
    <row r="45" spans="1:8" ht="51" outlineLevel="3">
      <c r="A45" s="17" t="s">
        <v>39</v>
      </c>
      <c r="B45" s="15" t="s">
        <v>40</v>
      </c>
      <c r="C45" s="15"/>
      <c r="D45" s="10">
        <f>D46</f>
        <v>420000</v>
      </c>
      <c r="E45" s="11"/>
      <c r="F45" s="11"/>
      <c r="G45" s="12">
        <f>G46</f>
        <v>0</v>
      </c>
      <c r="H45" s="12">
        <f t="shared" si="0"/>
        <v>0</v>
      </c>
    </row>
    <row r="46" spans="1:8" ht="15" outlineLevel="4">
      <c r="A46" s="17" t="s">
        <v>41</v>
      </c>
      <c r="B46" s="15" t="s">
        <v>40</v>
      </c>
      <c r="C46" s="15" t="s">
        <v>42</v>
      </c>
      <c r="D46" s="10">
        <f>D47</f>
        <v>420000</v>
      </c>
      <c r="E46" s="11"/>
      <c r="F46" s="11"/>
      <c r="G46" s="12">
        <v>0</v>
      </c>
      <c r="H46" s="12">
        <f t="shared" si="0"/>
        <v>0</v>
      </c>
    </row>
    <row r="47" spans="1:8" ht="38.25" outlineLevel="5">
      <c r="A47" s="17" t="s">
        <v>43</v>
      </c>
      <c r="B47" s="15" t="s">
        <v>40</v>
      </c>
      <c r="C47" s="15" t="s">
        <v>44</v>
      </c>
      <c r="D47" s="10">
        <v>420000</v>
      </c>
      <c r="E47" s="11"/>
      <c r="F47" s="11"/>
      <c r="G47" s="12">
        <v>0</v>
      </c>
      <c r="H47" s="12">
        <f t="shared" si="0"/>
        <v>0</v>
      </c>
    </row>
    <row r="48" spans="1:8" ht="25.5">
      <c r="A48" s="16" t="s">
        <v>151</v>
      </c>
      <c r="B48" s="14" t="s">
        <v>45</v>
      </c>
      <c r="C48" s="14"/>
      <c r="D48" s="7">
        <f>D49+D55+D59+D64+D67</f>
        <v>11552175.76</v>
      </c>
      <c r="E48" s="8"/>
      <c r="F48" s="8"/>
      <c r="G48" s="9">
        <f>G49+G55+G59+G63+G67</f>
        <v>10595286.219999999</v>
      </c>
      <c r="H48" s="9">
        <f t="shared" si="0"/>
        <v>91.71680244587968</v>
      </c>
    </row>
    <row r="49" spans="1:8" ht="25.5" outlineLevel="2">
      <c r="A49" s="17" t="s">
        <v>46</v>
      </c>
      <c r="B49" s="15" t="s">
        <v>47</v>
      </c>
      <c r="C49" s="15"/>
      <c r="D49" s="10">
        <f>D50</f>
        <v>3228548</v>
      </c>
      <c r="E49" s="11"/>
      <c r="F49" s="11"/>
      <c r="G49" s="12">
        <f>G50</f>
        <v>3032508.98</v>
      </c>
      <c r="H49" s="12">
        <f t="shared" si="0"/>
        <v>93.92795089309497</v>
      </c>
    </row>
    <row r="50" spans="1:8" ht="25.5" outlineLevel="3">
      <c r="A50" s="17" t="s">
        <v>48</v>
      </c>
      <c r="B50" s="15" t="s">
        <v>49</v>
      </c>
      <c r="C50" s="15"/>
      <c r="D50" s="10">
        <f>D51+D53</f>
        <v>3228548</v>
      </c>
      <c r="E50" s="11"/>
      <c r="F50" s="11"/>
      <c r="G50" s="12">
        <f>G51+G54</f>
        <v>3032508.98</v>
      </c>
      <c r="H50" s="12">
        <f t="shared" si="0"/>
        <v>93.92795089309497</v>
      </c>
    </row>
    <row r="51" spans="1:8" ht="25.5" outlineLevel="4">
      <c r="A51" s="17" t="s">
        <v>9</v>
      </c>
      <c r="B51" s="15" t="s">
        <v>49</v>
      </c>
      <c r="C51" s="15" t="s">
        <v>10</v>
      </c>
      <c r="D51" s="10">
        <v>3227498</v>
      </c>
      <c r="E51" s="11"/>
      <c r="F51" s="11"/>
      <c r="G51" s="12">
        <v>3031477.68</v>
      </c>
      <c r="H51" s="12">
        <f t="shared" si="0"/>
        <v>93.92655487315561</v>
      </c>
    </row>
    <row r="52" spans="1:8" ht="25.5" outlineLevel="5">
      <c r="A52" s="17" t="s">
        <v>11</v>
      </c>
      <c r="B52" s="15" t="s">
        <v>49</v>
      </c>
      <c r="C52" s="15" t="s">
        <v>12</v>
      </c>
      <c r="D52" s="10">
        <v>3227498</v>
      </c>
      <c r="E52" s="11"/>
      <c r="F52" s="11"/>
      <c r="G52" s="12">
        <v>3031477.68</v>
      </c>
      <c r="H52" s="12">
        <f t="shared" si="0"/>
        <v>93.92655487315561</v>
      </c>
    </row>
    <row r="53" spans="1:8" ht="15" outlineLevel="5">
      <c r="A53" s="17" t="s">
        <v>176</v>
      </c>
      <c r="B53" s="15" t="s">
        <v>49</v>
      </c>
      <c r="C53" s="15"/>
      <c r="D53" s="10">
        <v>1050</v>
      </c>
      <c r="E53" s="11"/>
      <c r="F53" s="11"/>
      <c r="G53" s="12">
        <v>1031.3</v>
      </c>
      <c r="H53" s="12">
        <f t="shared" si="0"/>
        <v>98.21904761904761</v>
      </c>
    </row>
    <row r="54" spans="1:8" ht="25.5" outlineLevel="5">
      <c r="A54" s="17" t="s">
        <v>175</v>
      </c>
      <c r="B54" s="15" t="s">
        <v>49</v>
      </c>
      <c r="C54" s="15" t="s">
        <v>42</v>
      </c>
      <c r="D54" s="10">
        <v>1050</v>
      </c>
      <c r="E54" s="11"/>
      <c r="F54" s="11"/>
      <c r="G54" s="12">
        <v>1031.3</v>
      </c>
      <c r="H54" s="12">
        <f>G54/D54*100</f>
        <v>98.21904761904761</v>
      </c>
    </row>
    <row r="55" spans="1:8" ht="38.25" outlineLevel="2">
      <c r="A55" s="17" t="s">
        <v>50</v>
      </c>
      <c r="B55" s="15" t="s">
        <v>51</v>
      </c>
      <c r="C55" s="15"/>
      <c r="D55" s="10">
        <f>D56</f>
        <v>50000</v>
      </c>
      <c r="E55" s="11"/>
      <c r="F55" s="11"/>
      <c r="G55" s="12">
        <f>G56</f>
        <v>43548</v>
      </c>
      <c r="H55" s="12">
        <f t="shared" si="0"/>
        <v>87.096</v>
      </c>
    </row>
    <row r="56" spans="1:8" ht="25.5" outlineLevel="3">
      <c r="A56" s="17" t="s">
        <v>52</v>
      </c>
      <c r="B56" s="15" t="s">
        <v>53</v>
      </c>
      <c r="C56" s="15"/>
      <c r="D56" s="10">
        <f>D57</f>
        <v>50000</v>
      </c>
      <c r="E56" s="11"/>
      <c r="F56" s="11"/>
      <c r="G56" s="12">
        <f>G57</f>
        <v>43548</v>
      </c>
      <c r="H56" s="12">
        <f t="shared" si="0"/>
        <v>87.096</v>
      </c>
    </row>
    <row r="57" spans="1:8" ht="25.5" outlineLevel="4">
      <c r="A57" s="17" t="s">
        <v>9</v>
      </c>
      <c r="B57" s="15" t="s">
        <v>53</v>
      </c>
      <c r="C57" s="15" t="s">
        <v>10</v>
      </c>
      <c r="D57" s="10">
        <f>D58</f>
        <v>50000</v>
      </c>
      <c r="E57" s="11"/>
      <c r="F57" s="11"/>
      <c r="G57" s="12">
        <f>G58</f>
        <v>43548</v>
      </c>
      <c r="H57" s="12">
        <f t="shared" si="0"/>
        <v>87.096</v>
      </c>
    </row>
    <row r="58" spans="1:8" ht="25.5" outlineLevel="5">
      <c r="A58" s="17" t="s">
        <v>11</v>
      </c>
      <c r="B58" s="15" t="s">
        <v>53</v>
      </c>
      <c r="C58" s="15" t="s">
        <v>12</v>
      </c>
      <c r="D58" s="10">
        <v>50000</v>
      </c>
      <c r="E58" s="11"/>
      <c r="F58" s="11"/>
      <c r="G58" s="12">
        <v>43548</v>
      </c>
      <c r="H58" s="12">
        <f t="shared" si="0"/>
        <v>87.096</v>
      </c>
    </row>
    <row r="59" spans="1:8" ht="25.5" outlineLevel="2">
      <c r="A59" s="17" t="s">
        <v>54</v>
      </c>
      <c r="B59" s="15" t="s">
        <v>55</v>
      </c>
      <c r="C59" s="15"/>
      <c r="D59" s="10">
        <f>D60</f>
        <v>1011473.18</v>
      </c>
      <c r="E59" s="11"/>
      <c r="F59" s="11"/>
      <c r="G59" s="12">
        <f>G60</f>
        <v>880308.01</v>
      </c>
      <c r="H59" s="12">
        <f t="shared" si="0"/>
        <v>87.03226416739987</v>
      </c>
    </row>
    <row r="60" spans="1:8" ht="25.5" outlineLevel="3">
      <c r="A60" s="17" t="s">
        <v>56</v>
      </c>
      <c r="B60" s="15" t="s">
        <v>57</v>
      </c>
      <c r="C60" s="15"/>
      <c r="D60" s="10">
        <f>D61</f>
        <v>1011473.18</v>
      </c>
      <c r="E60" s="11"/>
      <c r="F60" s="11"/>
      <c r="G60" s="12">
        <f>G61</f>
        <v>880308.01</v>
      </c>
      <c r="H60" s="12">
        <f t="shared" si="0"/>
        <v>87.03226416739987</v>
      </c>
    </row>
    <row r="61" spans="1:8" ht="25.5" outlineLevel="4">
      <c r="A61" s="17" t="s">
        <v>9</v>
      </c>
      <c r="B61" s="15" t="s">
        <v>57</v>
      </c>
      <c r="C61" s="15" t="s">
        <v>10</v>
      </c>
      <c r="D61" s="10">
        <f>D62</f>
        <v>1011473.18</v>
      </c>
      <c r="E61" s="11"/>
      <c r="F61" s="11"/>
      <c r="G61" s="12">
        <f>G62</f>
        <v>880308.01</v>
      </c>
      <c r="H61" s="12">
        <f t="shared" si="0"/>
        <v>87.03226416739987</v>
      </c>
    </row>
    <row r="62" spans="1:8" ht="25.5" outlineLevel="5">
      <c r="A62" s="17" t="s">
        <v>11</v>
      </c>
      <c r="B62" s="15" t="s">
        <v>57</v>
      </c>
      <c r="C62" s="15" t="s">
        <v>12</v>
      </c>
      <c r="D62" s="10">
        <v>1011473.18</v>
      </c>
      <c r="E62" s="11"/>
      <c r="F62" s="11"/>
      <c r="G62" s="12">
        <v>880308.01</v>
      </c>
      <c r="H62" s="12">
        <f t="shared" si="0"/>
        <v>87.03226416739987</v>
      </c>
    </row>
    <row r="63" spans="1:8" ht="38.25" outlineLevel="2">
      <c r="A63" s="17" t="s">
        <v>58</v>
      </c>
      <c r="B63" s="15" t="s">
        <v>59</v>
      </c>
      <c r="C63" s="15"/>
      <c r="D63" s="10">
        <f>D64</f>
        <v>5814654.52</v>
      </c>
      <c r="E63" s="11"/>
      <c r="F63" s="11"/>
      <c r="G63" s="12">
        <f>G64</f>
        <v>5434345.03</v>
      </c>
      <c r="H63" s="12">
        <f t="shared" si="0"/>
        <v>93.45946541291674</v>
      </c>
    </row>
    <row r="64" spans="1:8" ht="15" outlineLevel="3">
      <c r="A64" s="17" t="s">
        <v>60</v>
      </c>
      <c r="B64" s="15" t="s">
        <v>61</v>
      </c>
      <c r="C64" s="15"/>
      <c r="D64" s="10">
        <v>5814654.52</v>
      </c>
      <c r="E64" s="11"/>
      <c r="F64" s="11"/>
      <c r="G64" s="12">
        <f>G65</f>
        <v>5434345.03</v>
      </c>
      <c r="H64" s="12">
        <f t="shared" si="0"/>
        <v>93.45946541291674</v>
      </c>
    </row>
    <row r="65" spans="1:8" ht="25.5" outlineLevel="4">
      <c r="A65" s="17" t="s">
        <v>9</v>
      </c>
      <c r="B65" s="15" t="s">
        <v>61</v>
      </c>
      <c r="C65" s="15" t="s">
        <v>10</v>
      </c>
      <c r="D65" s="10">
        <v>5814654.52</v>
      </c>
      <c r="E65" s="11"/>
      <c r="F65" s="11"/>
      <c r="G65" s="12">
        <f>G66</f>
        <v>5434345.03</v>
      </c>
      <c r="H65" s="12">
        <f t="shared" si="0"/>
        <v>93.45946541291674</v>
      </c>
    </row>
    <row r="66" spans="1:8" ht="25.5" outlineLevel="5">
      <c r="A66" s="17" t="s">
        <v>11</v>
      </c>
      <c r="B66" s="15" t="s">
        <v>61</v>
      </c>
      <c r="C66" s="15" t="s">
        <v>12</v>
      </c>
      <c r="D66" s="10">
        <v>5814654.52</v>
      </c>
      <c r="E66" s="11"/>
      <c r="F66" s="11"/>
      <c r="G66" s="12">
        <v>5434345.03</v>
      </c>
      <c r="H66" s="12">
        <f t="shared" si="0"/>
        <v>93.45946541291674</v>
      </c>
    </row>
    <row r="67" spans="1:8" ht="38.25" outlineLevel="5">
      <c r="A67" s="17" t="s">
        <v>172</v>
      </c>
      <c r="B67" s="15" t="s">
        <v>174</v>
      </c>
      <c r="C67" s="15"/>
      <c r="D67" s="10">
        <f>D68</f>
        <v>1447500.06</v>
      </c>
      <c r="E67" s="11"/>
      <c r="F67" s="11"/>
      <c r="G67" s="12">
        <f>G68</f>
        <v>1204576.2</v>
      </c>
      <c r="H67" s="12">
        <f>H68</f>
        <v>83.2176960324271</v>
      </c>
    </row>
    <row r="68" spans="1:8" ht="15" outlineLevel="5">
      <c r="A68" s="17" t="s">
        <v>171</v>
      </c>
      <c r="B68" s="15" t="s">
        <v>173</v>
      </c>
      <c r="C68" s="15" t="s">
        <v>12</v>
      </c>
      <c r="D68" s="10">
        <v>1447500.06</v>
      </c>
      <c r="E68" s="11"/>
      <c r="F68" s="11"/>
      <c r="G68" s="12">
        <v>1204576.2</v>
      </c>
      <c r="H68" s="12">
        <f>G68/D68*100</f>
        <v>83.2176960324271</v>
      </c>
    </row>
    <row r="69" spans="1:8" ht="38.25">
      <c r="A69" s="16" t="s">
        <v>152</v>
      </c>
      <c r="B69" s="14" t="s">
        <v>62</v>
      </c>
      <c r="C69" s="14"/>
      <c r="D69" s="7">
        <f>D70+D73</f>
        <v>3052695.04</v>
      </c>
      <c r="E69" s="8"/>
      <c r="F69" s="8"/>
      <c r="G69" s="9">
        <f>G70+G73</f>
        <v>3052695.04</v>
      </c>
      <c r="H69" s="9">
        <f t="shared" si="0"/>
        <v>100</v>
      </c>
    </row>
    <row r="70" spans="1:8" ht="25.5" outlineLevel="3">
      <c r="A70" s="17" t="s">
        <v>147</v>
      </c>
      <c r="B70" s="15" t="s">
        <v>63</v>
      </c>
      <c r="C70" s="15"/>
      <c r="D70" s="10">
        <f>D71</f>
        <v>2187023.18</v>
      </c>
      <c r="E70" s="11"/>
      <c r="F70" s="11"/>
      <c r="G70" s="12">
        <f>G71</f>
        <v>2187023.18</v>
      </c>
      <c r="H70" s="12">
        <f t="shared" si="0"/>
        <v>100</v>
      </c>
    </row>
    <row r="71" spans="1:8" ht="25.5" outlineLevel="4">
      <c r="A71" s="17" t="s">
        <v>9</v>
      </c>
      <c r="B71" s="15" t="s">
        <v>63</v>
      </c>
      <c r="C71" s="15" t="s">
        <v>10</v>
      </c>
      <c r="D71" s="10">
        <v>2187023.18</v>
      </c>
      <c r="E71" s="11"/>
      <c r="F71" s="11"/>
      <c r="G71" s="12">
        <v>2187023.18</v>
      </c>
      <c r="H71" s="12">
        <f t="shared" si="0"/>
        <v>100</v>
      </c>
    </row>
    <row r="72" spans="1:8" ht="25.5" outlineLevel="5">
      <c r="A72" s="17" t="s">
        <v>11</v>
      </c>
      <c r="B72" s="15" t="s">
        <v>63</v>
      </c>
      <c r="C72" s="15" t="s">
        <v>12</v>
      </c>
      <c r="D72" s="10">
        <v>2187023.18</v>
      </c>
      <c r="E72" s="11"/>
      <c r="F72" s="11"/>
      <c r="G72" s="12">
        <v>2187023.18</v>
      </c>
      <c r="H72" s="12">
        <f t="shared" si="0"/>
        <v>100</v>
      </c>
    </row>
    <row r="73" spans="1:8" ht="25.5" outlineLevel="5">
      <c r="A73" s="17" t="s">
        <v>179</v>
      </c>
      <c r="B73" s="15" t="s">
        <v>180</v>
      </c>
      <c r="C73" s="15" t="s">
        <v>10</v>
      </c>
      <c r="D73" s="10">
        <v>865671.86</v>
      </c>
      <c r="E73" s="11"/>
      <c r="F73" s="11"/>
      <c r="G73" s="12">
        <v>865671.86</v>
      </c>
      <c r="H73" s="12">
        <f t="shared" si="0"/>
        <v>100</v>
      </c>
    </row>
    <row r="74" spans="1:8" ht="25.5" outlineLevel="5">
      <c r="A74" s="17" t="s">
        <v>178</v>
      </c>
      <c r="B74" s="15" t="s">
        <v>180</v>
      </c>
      <c r="C74" s="15" t="s">
        <v>12</v>
      </c>
      <c r="D74" s="10">
        <v>865671.86</v>
      </c>
      <c r="E74" s="11"/>
      <c r="F74" s="11"/>
      <c r="G74" s="12">
        <v>865671.86</v>
      </c>
      <c r="H74" s="12">
        <f>G74/D74*100</f>
        <v>100</v>
      </c>
    </row>
    <row r="75" spans="1:8" ht="38.25">
      <c r="A75" s="16" t="s">
        <v>153</v>
      </c>
      <c r="B75" s="14" t="s">
        <v>64</v>
      </c>
      <c r="C75" s="14"/>
      <c r="D75" s="7">
        <f>D76</f>
        <v>2569830.29</v>
      </c>
      <c r="E75" s="8"/>
      <c r="F75" s="8"/>
      <c r="G75" s="9">
        <f>G76</f>
        <v>2428126.8</v>
      </c>
      <c r="H75" s="9">
        <f t="shared" si="0"/>
        <v>94.48588140036281</v>
      </c>
    </row>
    <row r="76" spans="1:8" ht="127.5" outlineLevel="2">
      <c r="A76" s="17" t="s">
        <v>184</v>
      </c>
      <c r="B76" s="15" t="s">
        <v>65</v>
      </c>
      <c r="C76" s="15"/>
      <c r="D76" s="10">
        <f>D77</f>
        <v>2569830.29</v>
      </c>
      <c r="E76" s="11"/>
      <c r="F76" s="11"/>
      <c r="G76" s="12">
        <f>G77</f>
        <v>2428126.8</v>
      </c>
      <c r="H76" s="12">
        <f t="shared" si="0"/>
        <v>94.48588140036281</v>
      </c>
    </row>
    <row r="77" spans="1:8" ht="114.75" outlineLevel="3">
      <c r="A77" s="17" t="s">
        <v>183</v>
      </c>
      <c r="B77" s="15" t="s">
        <v>66</v>
      </c>
      <c r="C77" s="15"/>
      <c r="D77" s="10">
        <f>D78</f>
        <v>2569830.29</v>
      </c>
      <c r="E77" s="11"/>
      <c r="F77" s="11"/>
      <c r="G77" s="12">
        <f>G78</f>
        <v>2428126.8</v>
      </c>
      <c r="H77" s="12">
        <f t="shared" si="0"/>
        <v>94.48588140036281</v>
      </c>
    </row>
    <row r="78" spans="1:8" ht="25.5" outlineLevel="4">
      <c r="A78" s="17" t="s">
        <v>182</v>
      </c>
      <c r="B78" s="15" t="s">
        <v>181</v>
      </c>
      <c r="C78" s="15" t="s">
        <v>10</v>
      </c>
      <c r="D78" s="10">
        <v>2569830.29</v>
      </c>
      <c r="E78" s="11"/>
      <c r="F78" s="11"/>
      <c r="G78" s="12">
        <f>G79</f>
        <v>2428126.8</v>
      </c>
      <c r="H78" s="12">
        <f t="shared" si="0"/>
        <v>94.48588140036281</v>
      </c>
    </row>
    <row r="79" spans="1:8" ht="25.5" outlineLevel="5">
      <c r="A79" s="17" t="s">
        <v>164</v>
      </c>
      <c r="B79" s="15" t="s">
        <v>181</v>
      </c>
      <c r="C79" s="15" t="s">
        <v>12</v>
      </c>
      <c r="D79" s="10">
        <v>2569830.29</v>
      </c>
      <c r="E79" s="11"/>
      <c r="F79" s="11"/>
      <c r="G79" s="12">
        <v>2428126.8</v>
      </c>
      <c r="H79" s="12">
        <f t="shared" si="0"/>
        <v>94.48588140036281</v>
      </c>
    </row>
    <row r="80" spans="1:8" ht="25.5">
      <c r="A80" s="16" t="s">
        <v>154</v>
      </c>
      <c r="B80" s="14" t="s">
        <v>67</v>
      </c>
      <c r="C80" s="14"/>
      <c r="D80" s="7">
        <f>D81</f>
        <v>30000</v>
      </c>
      <c r="E80" s="8"/>
      <c r="F80" s="8"/>
      <c r="G80" s="9">
        <v>0</v>
      </c>
      <c r="H80" s="9">
        <f t="shared" si="0"/>
        <v>0</v>
      </c>
    </row>
    <row r="81" spans="1:8" ht="38.25" outlineLevel="2">
      <c r="A81" s="17" t="s">
        <v>68</v>
      </c>
      <c r="B81" s="15" t="s">
        <v>69</v>
      </c>
      <c r="C81" s="15"/>
      <c r="D81" s="10">
        <f>D82</f>
        <v>30000</v>
      </c>
      <c r="E81" s="11"/>
      <c r="F81" s="11"/>
      <c r="G81" s="12">
        <v>0</v>
      </c>
      <c r="H81" s="12">
        <f aca="true" t="shared" si="1" ref="H81:H153">G81*100/D81</f>
        <v>0</v>
      </c>
    </row>
    <row r="82" spans="1:8" ht="38.25" outlineLevel="3">
      <c r="A82" s="17" t="s">
        <v>70</v>
      </c>
      <c r="B82" s="15" t="s">
        <v>71</v>
      </c>
      <c r="C82" s="15"/>
      <c r="D82" s="10">
        <f>D83</f>
        <v>30000</v>
      </c>
      <c r="E82" s="11"/>
      <c r="F82" s="11"/>
      <c r="G82" s="12">
        <v>0</v>
      </c>
      <c r="H82" s="12">
        <f t="shared" si="1"/>
        <v>0</v>
      </c>
    </row>
    <row r="83" spans="1:8" ht="25.5" outlineLevel="4">
      <c r="A83" s="17" t="s">
        <v>9</v>
      </c>
      <c r="B83" s="15" t="s">
        <v>71</v>
      </c>
      <c r="C83" s="15" t="s">
        <v>10</v>
      </c>
      <c r="D83" s="10">
        <f>D84</f>
        <v>30000</v>
      </c>
      <c r="E83" s="11"/>
      <c r="F83" s="11"/>
      <c r="G83" s="12">
        <v>0</v>
      </c>
      <c r="H83" s="12">
        <f t="shared" si="1"/>
        <v>0</v>
      </c>
    </row>
    <row r="84" spans="1:8" ht="25.5" outlineLevel="5">
      <c r="A84" s="17" t="s">
        <v>11</v>
      </c>
      <c r="B84" s="15" t="s">
        <v>71</v>
      </c>
      <c r="C84" s="15" t="s">
        <v>12</v>
      </c>
      <c r="D84" s="10">
        <v>30000</v>
      </c>
      <c r="E84" s="11"/>
      <c r="F84" s="11"/>
      <c r="G84" s="12">
        <v>0</v>
      </c>
      <c r="H84" s="12">
        <f t="shared" si="1"/>
        <v>0</v>
      </c>
    </row>
    <row r="85" spans="1:8" ht="38.25">
      <c r="A85" s="16" t="s">
        <v>155</v>
      </c>
      <c r="B85" s="14" t="s">
        <v>72</v>
      </c>
      <c r="C85" s="14"/>
      <c r="D85" s="7">
        <f>D86+D90+D95+D100</f>
        <v>8216300</v>
      </c>
      <c r="E85" s="8"/>
      <c r="F85" s="8"/>
      <c r="G85" s="9">
        <f>G86+G90+G95+G100</f>
        <v>7683706.24</v>
      </c>
      <c r="H85" s="9">
        <f t="shared" si="1"/>
        <v>93.5178394167691</v>
      </c>
    </row>
    <row r="86" spans="1:8" ht="25.5" outlineLevel="2">
      <c r="A86" s="17" t="s">
        <v>73</v>
      </c>
      <c r="B86" s="15" t="s">
        <v>74</v>
      </c>
      <c r="C86" s="15"/>
      <c r="D86" s="10">
        <f>D87</f>
        <v>600000</v>
      </c>
      <c r="E86" s="11"/>
      <c r="F86" s="11"/>
      <c r="G86" s="12">
        <f>G87</f>
        <v>103131.33</v>
      </c>
      <c r="H86" s="12">
        <f t="shared" si="1"/>
        <v>17.188555</v>
      </c>
    </row>
    <row r="87" spans="1:8" ht="25.5" outlineLevel="3">
      <c r="A87" s="17" t="s">
        <v>75</v>
      </c>
      <c r="B87" s="15" t="s">
        <v>76</v>
      </c>
      <c r="C87" s="15"/>
      <c r="D87" s="10">
        <f>D88</f>
        <v>600000</v>
      </c>
      <c r="E87" s="11"/>
      <c r="F87" s="11"/>
      <c r="G87" s="12">
        <f>G88</f>
        <v>103131.33</v>
      </c>
      <c r="H87" s="12">
        <f t="shared" si="1"/>
        <v>17.188555</v>
      </c>
    </row>
    <row r="88" spans="1:8" ht="25.5" outlineLevel="4">
      <c r="A88" s="17" t="s">
        <v>9</v>
      </c>
      <c r="B88" s="15" t="s">
        <v>76</v>
      </c>
      <c r="C88" s="15" t="s">
        <v>10</v>
      </c>
      <c r="D88" s="10">
        <f>D89</f>
        <v>600000</v>
      </c>
      <c r="E88" s="11"/>
      <c r="F88" s="11"/>
      <c r="G88" s="12">
        <f>G89</f>
        <v>103131.33</v>
      </c>
      <c r="H88" s="12">
        <f t="shared" si="1"/>
        <v>17.188555</v>
      </c>
    </row>
    <row r="89" spans="1:8" ht="25.5" outlineLevel="5">
      <c r="A89" s="17" t="s">
        <v>11</v>
      </c>
      <c r="B89" s="15" t="s">
        <v>76</v>
      </c>
      <c r="C89" s="15" t="s">
        <v>12</v>
      </c>
      <c r="D89" s="10">
        <v>600000</v>
      </c>
      <c r="E89" s="11"/>
      <c r="F89" s="11"/>
      <c r="G89" s="12">
        <v>103131.33</v>
      </c>
      <c r="H89" s="12">
        <f t="shared" si="1"/>
        <v>17.188555</v>
      </c>
    </row>
    <row r="90" spans="1:8" ht="25.5" outlineLevel="1">
      <c r="A90" s="17" t="s">
        <v>77</v>
      </c>
      <c r="B90" s="15" t="s">
        <v>78</v>
      </c>
      <c r="C90" s="15"/>
      <c r="D90" s="10">
        <f>D91</f>
        <v>5717900</v>
      </c>
      <c r="E90" s="11"/>
      <c r="F90" s="11"/>
      <c r="G90" s="12">
        <f>G91</f>
        <v>5717900</v>
      </c>
      <c r="H90" s="12">
        <f t="shared" si="1"/>
        <v>100</v>
      </c>
    </row>
    <row r="91" spans="1:8" ht="25.5" outlineLevel="2">
      <c r="A91" s="17" t="s">
        <v>79</v>
      </c>
      <c r="B91" s="15" t="s">
        <v>80</v>
      </c>
      <c r="C91" s="15"/>
      <c r="D91" s="10">
        <f>D92</f>
        <v>5717900</v>
      </c>
      <c r="E91" s="11"/>
      <c r="F91" s="11"/>
      <c r="G91" s="12">
        <f>G92</f>
        <v>5717900</v>
      </c>
      <c r="H91" s="12">
        <f t="shared" si="1"/>
        <v>100</v>
      </c>
    </row>
    <row r="92" spans="1:8" ht="15" outlineLevel="3">
      <c r="A92" s="17" t="s">
        <v>81</v>
      </c>
      <c r="B92" s="15" t="s">
        <v>82</v>
      </c>
      <c r="C92" s="15"/>
      <c r="D92" s="10">
        <f>D93</f>
        <v>5717900</v>
      </c>
      <c r="E92" s="11"/>
      <c r="F92" s="11"/>
      <c r="G92" s="12">
        <f>G93</f>
        <v>5717900</v>
      </c>
      <c r="H92" s="12">
        <f t="shared" si="1"/>
        <v>100</v>
      </c>
    </row>
    <row r="93" spans="1:8" ht="25.5" outlineLevel="4">
      <c r="A93" s="17" t="s">
        <v>83</v>
      </c>
      <c r="B93" s="15" t="s">
        <v>82</v>
      </c>
      <c r="C93" s="15" t="s">
        <v>84</v>
      </c>
      <c r="D93" s="10">
        <f>D94</f>
        <v>5717900</v>
      </c>
      <c r="E93" s="11"/>
      <c r="F93" s="11"/>
      <c r="G93" s="12">
        <f>G94</f>
        <v>5717900</v>
      </c>
      <c r="H93" s="12">
        <f t="shared" si="1"/>
        <v>100</v>
      </c>
    </row>
    <row r="94" spans="1:8" ht="15" outlineLevel="5">
      <c r="A94" s="17" t="s">
        <v>85</v>
      </c>
      <c r="B94" s="15" t="s">
        <v>82</v>
      </c>
      <c r="C94" s="15" t="s">
        <v>86</v>
      </c>
      <c r="D94" s="10">
        <v>5717900</v>
      </c>
      <c r="E94" s="11"/>
      <c r="F94" s="11"/>
      <c r="G94" s="12">
        <v>5717900</v>
      </c>
      <c r="H94" s="12">
        <f t="shared" si="1"/>
        <v>100</v>
      </c>
    </row>
    <row r="95" spans="1:8" ht="25.5" outlineLevel="1">
      <c r="A95" s="17" t="s">
        <v>87</v>
      </c>
      <c r="B95" s="15" t="s">
        <v>88</v>
      </c>
      <c r="C95" s="15"/>
      <c r="D95" s="10">
        <f>D96</f>
        <v>1886100</v>
      </c>
      <c r="E95" s="11"/>
      <c r="F95" s="11"/>
      <c r="G95" s="12">
        <f>G96</f>
        <v>1862674.91</v>
      </c>
      <c r="H95" s="12">
        <f t="shared" si="1"/>
        <v>98.75801442129261</v>
      </c>
    </row>
    <row r="96" spans="1:8" ht="25.5" outlineLevel="2">
      <c r="A96" s="17" t="s">
        <v>89</v>
      </c>
      <c r="B96" s="15" t="s">
        <v>90</v>
      </c>
      <c r="C96" s="15"/>
      <c r="D96" s="10">
        <f>D97</f>
        <v>1886100</v>
      </c>
      <c r="E96" s="11"/>
      <c r="F96" s="11"/>
      <c r="G96" s="12">
        <f>G97</f>
        <v>1862674.91</v>
      </c>
      <c r="H96" s="12">
        <f t="shared" si="1"/>
        <v>98.75801442129261</v>
      </c>
    </row>
    <row r="97" spans="1:8" ht="15" outlineLevel="3">
      <c r="A97" s="17" t="s">
        <v>91</v>
      </c>
      <c r="B97" s="15" t="s">
        <v>92</v>
      </c>
      <c r="C97" s="15"/>
      <c r="D97" s="10">
        <f>D98</f>
        <v>1886100</v>
      </c>
      <c r="E97" s="11"/>
      <c r="F97" s="11"/>
      <c r="G97" s="12">
        <f>G98</f>
        <v>1862674.91</v>
      </c>
      <c r="H97" s="12">
        <f t="shared" si="1"/>
        <v>98.75801442129261</v>
      </c>
    </row>
    <row r="98" spans="1:8" ht="15" outlineLevel="4">
      <c r="A98" s="17" t="s">
        <v>93</v>
      </c>
      <c r="B98" s="15" t="s">
        <v>92</v>
      </c>
      <c r="C98" s="15" t="s">
        <v>94</v>
      </c>
      <c r="D98" s="10">
        <f>D99</f>
        <v>1886100</v>
      </c>
      <c r="E98" s="11"/>
      <c r="F98" s="11"/>
      <c r="G98" s="12">
        <f>G99</f>
        <v>1862674.91</v>
      </c>
      <c r="H98" s="12">
        <f t="shared" si="1"/>
        <v>98.75801442129261</v>
      </c>
    </row>
    <row r="99" spans="1:8" ht="15" outlineLevel="5">
      <c r="A99" s="17" t="s">
        <v>95</v>
      </c>
      <c r="B99" s="15" t="s">
        <v>92</v>
      </c>
      <c r="C99" s="15" t="s">
        <v>96</v>
      </c>
      <c r="D99" s="10">
        <v>1886100</v>
      </c>
      <c r="E99" s="11"/>
      <c r="F99" s="11"/>
      <c r="G99" s="12">
        <v>1862674.91</v>
      </c>
      <c r="H99" s="12">
        <f t="shared" si="1"/>
        <v>98.75801442129261</v>
      </c>
    </row>
    <row r="100" spans="1:8" ht="25.5" outlineLevel="1">
      <c r="A100" s="17" t="s">
        <v>97</v>
      </c>
      <c r="B100" s="15" t="s">
        <v>98</v>
      </c>
      <c r="C100" s="15"/>
      <c r="D100" s="10">
        <f>D101</f>
        <v>12300</v>
      </c>
      <c r="E100" s="11"/>
      <c r="F100" s="11"/>
      <c r="G100" s="12">
        <f>G101</f>
        <v>0</v>
      </c>
      <c r="H100" s="12">
        <f t="shared" si="1"/>
        <v>0</v>
      </c>
    </row>
    <row r="101" spans="1:8" ht="25.5" outlineLevel="2">
      <c r="A101" s="17" t="s">
        <v>99</v>
      </c>
      <c r="B101" s="15" t="s">
        <v>100</v>
      </c>
      <c r="C101" s="15"/>
      <c r="D101" s="10">
        <f>D102</f>
        <v>12300</v>
      </c>
      <c r="E101" s="11"/>
      <c r="F101" s="11"/>
      <c r="G101" s="12">
        <f>G102</f>
        <v>0</v>
      </c>
      <c r="H101" s="12">
        <f t="shared" si="1"/>
        <v>0</v>
      </c>
    </row>
    <row r="102" spans="1:8" ht="15" outlineLevel="3">
      <c r="A102" s="17" t="s">
        <v>101</v>
      </c>
      <c r="B102" s="15" t="s">
        <v>102</v>
      </c>
      <c r="C102" s="15"/>
      <c r="D102" s="10">
        <f>D103</f>
        <v>12300</v>
      </c>
      <c r="E102" s="11"/>
      <c r="F102" s="11"/>
      <c r="G102" s="12">
        <f>G103</f>
        <v>0</v>
      </c>
      <c r="H102" s="12">
        <f t="shared" si="1"/>
        <v>0</v>
      </c>
    </row>
    <row r="103" spans="1:8" ht="15" outlineLevel="4">
      <c r="A103" s="17" t="s">
        <v>93</v>
      </c>
      <c r="B103" s="15" t="s">
        <v>102</v>
      </c>
      <c r="C103" s="15" t="s">
        <v>94</v>
      </c>
      <c r="D103" s="10">
        <f>D104</f>
        <v>12300</v>
      </c>
      <c r="E103" s="11"/>
      <c r="F103" s="11"/>
      <c r="G103" s="12">
        <f>G104</f>
        <v>0</v>
      </c>
      <c r="H103" s="12">
        <f t="shared" si="1"/>
        <v>0</v>
      </c>
    </row>
    <row r="104" spans="1:8" ht="15" outlineLevel="5">
      <c r="A104" s="17" t="s">
        <v>95</v>
      </c>
      <c r="B104" s="15" t="s">
        <v>102</v>
      </c>
      <c r="C104" s="15" t="s">
        <v>96</v>
      </c>
      <c r="D104" s="10">
        <v>12300</v>
      </c>
      <c r="E104" s="11"/>
      <c r="F104" s="11"/>
      <c r="G104" s="12">
        <v>0</v>
      </c>
      <c r="H104" s="12">
        <f t="shared" si="1"/>
        <v>0</v>
      </c>
    </row>
    <row r="105" spans="1:8" ht="50.25" customHeight="1">
      <c r="A105" s="16" t="s">
        <v>156</v>
      </c>
      <c r="B105" s="14" t="s">
        <v>103</v>
      </c>
      <c r="C105" s="14"/>
      <c r="D105" s="7">
        <v>10000</v>
      </c>
      <c r="E105" s="8"/>
      <c r="F105" s="8"/>
      <c r="G105" s="9">
        <v>0</v>
      </c>
      <c r="H105" s="9">
        <f t="shared" si="1"/>
        <v>0</v>
      </c>
    </row>
    <row r="106" spans="1:8" ht="38.25" outlineLevel="2">
      <c r="A106" s="17" t="s">
        <v>146</v>
      </c>
      <c r="B106" s="15" t="s">
        <v>104</v>
      </c>
      <c r="C106" s="15"/>
      <c r="D106" s="10">
        <v>10000</v>
      </c>
      <c r="E106" s="11"/>
      <c r="F106" s="11"/>
      <c r="G106" s="12">
        <v>0</v>
      </c>
      <c r="H106" s="12">
        <f t="shared" si="1"/>
        <v>0</v>
      </c>
    </row>
    <row r="107" spans="1:8" ht="38.25" outlineLevel="3">
      <c r="A107" s="17" t="s">
        <v>145</v>
      </c>
      <c r="B107" s="15" t="s">
        <v>105</v>
      </c>
      <c r="C107" s="15"/>
      <c r="D107" s="10">
        <v>10000</v>
      </c>
      <c r="E107" s="11"/>
      <c r="F107" s="11"/>
      <c r="G107" s="12">
        <v>0</v>
      </c>
      <c r="H107" s="12">
        <f t="shared" si="1"/>
        <v>0</v>
      </c>
    </row>
    <row r="108" spans="1:8" ht="25.5" outlineLevel="4">
      <c r="A108" s="17" t="s">
        <v>9</v>
      </c>
      <c r="B108" s="15" t="s">
        <v>105</v>
      </c>
      <c r="C108" s="15" t="s">
        <v>10</v>
      </c>
      <c r="D108" s="10">
        <v>10000</v>
      </c>
      <c r="E108" s="11"/>
      <c r="F108" s="11"/>
      <c r="G108" s="12">
        <v>0</v>
      </c>
      <c r="H108" s="12">
        <f t="shared" si="1"/>
        <v>0</v>
      </c>
    </row>
    <row r="109" spans="1:8" ht="25.5" outlineLevel="5">
      <c r="A109" s="17" t="s">
        <v>11</v>
      </c>
      <c r="B109" s="15" t="s">
        <v>105</v>
      </c>
      <c r="C109" s="15" t="s">
        <v>12</v>
      </c>
      <c r="D109" s="10">
        <v>10000</v>
      </c>
      <c r="E109" s="11"/>
      <c r="F109" s="11"/>
      <c r="G109" s="12">
        <v>0</v>
      </c>
      <c r="H109" s="12">
        <f t="shared" si="1"/>
        <v>0</v>
      </c>
    </row>
    <row r="110" spans="1:8" ht="38.25">
      <c r="A110" s="16" t="s">
        <v>157</v>
      </c>
      <c r="B110" s="14" t="s">
        <v>106</v>
      </c>
      <c r="C110" s="14"/>
      <c r="D110" s="7">
        <f>D111</f>
        <v>100000</v>
      </c>
      <c r="E110" s="8"/>
      <c r="F110" s="8"/>
      <c r="G110" s="9">
        <v>0</v>
      </c>
      <c r="H110" s="9">
        <f t="shared" si="1"/>
        <v>0</v>
      </c>
    </row>
    <row r="111" spans="1:8" ht="51" outlineLevel="2">
      <c r="A111" s="17" t="s">
        <v>107</v>
      </c>
      <c r="B111" s="15" t="s">
        <v>108</v>
      </c>
      <c r="C111" s="15"/>
      <c r="D111" s="10">
        <f>D112</f>
        <v>100000</v>
      </c>
      <c r="E111" s="11"/>
      <c r="F111" s="11"/>
      <c r="G111" s="12">
        <v>0</v>
      </c>
      <c r="H111" s="12">
        <f t="shared" si="1"/>
        <v>0</v>
      </c>
    </row>
    <row r="112" spans="1:8" ht="38.25" outlineLevel="3">
      <c r="A112" s="17" t="s">
        <v>109</v>
      </c>
      <c r="B112" s="15" t="s">
        <v>110</v>
      </c>
      <c r="C112" s="15"/>
      <c r="D112" s="10">
        <f>D113</f>
        <v>100000</v>
      </c>
      <c r="E112" s="11"/>
      <c r="F112" s="11"/>
      <c r="G112" s="12">
        <v>0</v>
      </c>
      <c r="H112" s="12">
        <f t="shared" si="1"/>
        <v>0</v>
      </c>
    </row>
    <row r="113" spans="1:8" ht="25.5" outlineLevel="4">
      <c r="A113" s="17" t="s">
        <v>9</v>
      </c>
      <c r="B113" s="15" t="s">
        <v>110</v>
      </c>
      <c r="C113" s="15" t="s">
        <v>10</v>
      </c>
      <c r="D113" s="10">
        <f>D114</f>
        <v>100000</v>
      </c>
      <c r="E113" s="11"/>
      <c r="F113" s="11"/>
      <c r="G113" s="12">
        <v>0</v>
      </c>
      <c r="H113" s="12">
        <f t="shared" si="1"/>
        <v>0</v>
      </c>
    </row>
    <row r="114" spans="1:8" ht="25.5" outlineLevel="5">
      <c r="A114" s="17" t="s">
        <v>11</v>
      </c>
      <c r="B114" s="15" t="s">
        <v>110</v>
      </c>
      <c r="C114" s="15" t="s">
        <v>12</v>
      </c>
      <c r="D114" s="10">
        <v>100000</v>
      </c>
      <c r="E114" s="11"/>
      <c r="F114" s="11"/>
      <c r="G114" s="12">
        <v>0</v>
      </c>
      <c r="H114" s="12">
        <f t="shared" si="1"/>
        <v>0</v>
      </c>
    </row>
    <row r="115" spans="1:8" ht="38.25">
      <c r="A115" s="16" t="s">
        <v>158</v>
      </c>
      <c r="B115" s="14" t="s">
        <v>111</v>
      </c>
      <c r="C115" s="14"/>
      <c r="D115" s="7">
        <f>D116+D121+D133+D137+D144+D146</f>
        <v>12229194.86</v>
      </c>
      <c r="E115" s="8"/>
      <c r="F115" s="8"/>
      <c r="G115" s="9">
        <f>G116+G122+G125+G134+G138+G144+G148</f>
        <v>10567394.21</v>
      </c>
      <c r="H115" s="9">
        <f t="shared" si="1"/>
        <v>86.41120148117422</v>
      </c>
    </row>
    <row r="116" spans="1:8" ht="38.25" outlineLevel="2">
      <c r="A116" s="17" t="s">
        <v>112</v>
      </c>
      <c r="B116" s="15" t="s">
        <v>113</v>
      </c>
      <c r="C116" s="15"/>
      <c r="D116" s="10">
        <f>D117</f>
        <v>320000</v>
      </c>
      <c r="E116" s="11"/>
      <c r="F116" s="11"/>
      <c r="G116" s="12">
        <f>G117</f>
        <v>299134.13</v>
      </c>
      <c r="H116" s="12">
        <f t="shared" si="1"/>
        <v>93.479415625</v>
      </c>
    </row>
    <row r="117" spans="1:8" ht="38.25" outlineLevel="3">
      <c r="A117" s="17" t="s">
        <v>114</v>
      </c>
      <c r="B117" s="15" t="s">
        <v>115</v>
      </c>
      <c r="C117" s="15"/>
      <c r="D117" s="10">
        <f>D118+D120</f>
        <v>320000</v>
      </c>
      <c r="E117" s="11"/>
      <c r="F117" s="11"/>
      <c r="G117" s="12">
        <f>G118+G120</f>
        <v>299134.13</v>
      </c>
      <c r="H117" s="12">
        <f t="shared" si="1"/>
        <v>93.479415625</v>
      </c>
    </row>
    <row r="118" spans="1:8" ht="51" outlineLevel="4">
      <c r="A118" s="17" t="s">
        <v>116</v>
      </c>
      <c r="B118" s="15" t="s">
        <v>115</v>
      </c>
      <c r="C118" s="15" t="s">
        <v>117</v>
      </c>
      <c r="D118" s="10">
        <f>D119</f>
        <v>316000</v>
      </c>
      <c r="E118" s="11"/>
      <c r="F118" s="11"/>
      <c r="G118" s="12">
        <f>G119</f>
        <v>295134.13</v>
      </c>
      <c r="H118" s="12">
        <f t="shared" si="1"/>
        <v>93.39687658227848</v>
      </c>
    </row>
    <row r="119" spans="1:8" ht="25.5" outlineLevel="5">
      <c r="A119" s="17" t="s">
        <v>118</v>
      </c>
      <c r="B119" s="15" t="s">
        <v>115</v>
      </c>
      <c r="C119" s="15" t="s">
        <v>119</v>
      </c>
      <c r="D119" s="10">
        <v>316000</v>
      </c>
      <c r="E119" s="11"/>
      <c r="F119" s="11"/>
      <c r="G119" s="12">
        <v>295134.13</v>
      </c>
      <c r="H119" s="12">
        <f t="shared" si="1"/>
        <v>93.39687658227848</v>
      </c>
    </row>
    <row r="120" spans="1:8" ht="15" outlineLevel="5">
      <c r="A120" s="17" t="s">
        <v>185</v>
      </c>
      <c r="B120" s="15" t="s">
        <v>115</v>
      </c>
      <c r="C120" s="15" t="s">
        <v>177</v>
      </c>
      <c r="D120" s="10">
        <v>4000</v>
      </c>
      <c r="E120" s="11"/>
      <c r="F120" s="11"/>
      <c r="G120" s="12">
        <v>4000</v>
      </c>
      <c r="H120" s="12">
        <f t="shared" si="1"/>
        <v>100</v>
      </c>
    </row>
    <row r="121" spans="1:8" ht="38.25" outlineLevel="2">
      <c r="A121" s="17" t="s">
        <v>120</v>
      </c>
      <c r="B121" s="15" t="s">
        <v>121</v>
      </c>
      <c r="C121" s="15"/>
      <c r="D121" s="10">
        <f>D122+D125</f>
        <v>9691994.86</v>
      </c>
      <c r="E121" s="11"/>
      <c r="F121" s="11"/>
      <c r="G121" s="12">
        <f>G122+G127</f>
        <v>6778646.33</v>
      </c>
      <c r="H121" s="12">
        <f t="shared" si="1"/>
        <v>69.94067194542446</v>
      </c>
    </row>
    <row r="122" spans="1:8" ht="25.5" outlineLevel="3">
      <c r="A122" s="17" t="s">
        <v>122</v>
      </c>
      <c r="B122" s="15" t="s">
        <v>123</v>
      </c>
      <c r="C122" s="15"/>
      <c r="D122" s="10">
        <f>D123</f>
        <v>1377901.86</v>
      </c>
      <c r="E122" s="11"/>
      <c r="F122" s="11"/>
      <c r="G122" s="12">
        <f>G123</f>
        <v>1254281.55</v>
      </c>
      <c r="H122" s="12">
        <f t="shared" si="1"/>
        <v>91.02836612761375</v>
      </c>
    </row>
    <row r="123" spans="1:8" ht="51" outlineLevel="4">
      <c r="A123" s="17" t="s">
        <v>116</v>
      </c>
      <c r="B123" s="15" t="s">
        <v>123</v>
      </c>
      <c r="C123" s="15" t="s">
        <v>117</v>
      </c>
      <c r="D123" s="10">
        <f>D124</f>
        <v>1377901.86</v>
      </c>
      <c r="E123" s="11"/>
      <c r="F123" s="11"/>
      <c r="G123" s="12">
        <f>G124</f>
        <v>1254281.55</v>
      </c>
      <c r="H123" s="12">
        <f t="shared" si="1"/>
        <v>91.02836612761375</v>
      </c>
    </row>
    <row r="124" spans="1:8" ht="25.5" outlineLevel="5">
      <c r="A124" s="17" t="s">
        <v>118</v>
      </c>
      <c r="B124" s="15" t="s">
        <v>123</v>
      </c>
      <c r="C124" s="15" t="s">
        <v>119</v>
      </c>
      <c r="D124" s="10">
        <v>1377901.86</v>
      </c>
      <c r="E124" s="11"/>
      <c r="F124" s="11"/>
      <c r="G124" s="12">
        <v>1254281.55</v>
      </c>
      <c r="H124" s="12">
        <f t="shared" si="1"/>
        <v>91.02836612761375</v>
      </c>
    </row>
    <row r="125" spans="1:8" ht="15" outlineLevel="3">
      <c r="A125" s="17" t="s">
        <v>124</v>
      </c>
      <c r="B125" s="15" t="s">
        <v>125</v>
      </c>
      <c r="C125" s="15"/>
      <c r="D125" s="10">
        <f>D126+D128+D130</f>
        <v>8314093</v>
      </c>
      <c r="E125" s="11"/>
      <c r="F125" s="11"/>
      <c r="G125" s="12">
        <f>G126+G128+G130</f>
        <v>7195991.030000001</v>
      </c>
      <c r="H125" s="12">
        <f t="shared" si="1"/>
        <v>86.55172644809242</v>
      </c>
    </row>
    <row r="126" spans="1:8" ht="51" outlineLevel="4">
      <c r="A126" s="17" t="s">
        <v>116</v>
      </c>
      <c r="B126" s="15" t="s">
        <v>125</v>
      </c>
      <c r="C126" s="15" t="s">
        <v>117</v>
      </c>
      <c r="D126" s="10">
        <f>D127</f>
        <v>6250500</v>
      </c>
      <c r="E126" s="11"/>
      <c r="F126" s="11"/>
      <c r="G126" s="12">
        <f>G127</f>
        <v>5524364.78</v>
      </c>
      <c r="H126" s="12">
        <f t="shared" si="1"/>
        <v>88.3827658587313</v>
      </c>
    </row>
    <row r="127" spans="1:8" ht="25.5" outlineLevel="5">
      <c r="A127" s="17" t="s">
        <v>118</v>
      </c>
      <c r="B127" s="15" t="s">
        <v>125</v>
      </c>
      <c r="C127" s="15" t="s">
        <v>119</v>
      </c>
      <c r="D127" s="10">
        <v>6250500</v>
      </c>
      <c r="E127" s="11"/>
      <c r="F127" s="11"/>
      <c r="G127" s="12">
        <v>5524364.78</v>
      </c>
      <c r="H127" s="12">
        <f t="shared" si="1"/>
        <v>88.3827658587313</v>
      </c>
    </row>
    <row r="128" spans="1:8" ht="25.5" outlineLevel="4">
      <c r="A128" s="17" t="s">
        <v>9</v>
      </c>
      <c r="B128" s="15" t="s">
        <v>125</v>
      </c>
      <c r="C128" s="15" t="s">
        <v>10</v>
      </c>
      <c r="D128" s="10">
        <f>D129</f>
        <v>2031593</v>
      </c>
      <c r="E128" s="11"/>
      <c r="F128" s="11"/>
      <c r="G128" s="12">
        <f>G129</f>
        <v>1648721.02</v>
      </c>
      <c r="H128" s="12">
        <f t="shared" si="1"/>
        <v>81.15410025531689</v>
      </c>
    </row>
    <row r="129" spans="1:8" ht="25.5" outlineLevel="5">
      <c r="A129" s="17" t="s">
        <v>11</v>
      </c>
      <c r="B129" s="15" t="s">
        <v>125</v>
      </c>
      <c r="C129" s="15" t="s">
        <v>12</v>
      </c>
      <c r="D129" s="10">
        <v>2031593</v>
      </c>
      <c r="E129" s="11"/>
      <c r="F129" s="11"/>
      <c r="G129" s="12">
        <v>1648721.02</v>
      </c>
      <c r="H129" s="12">
        <f t="shared" si="1"/>
        <v>81.15410025531689</v>
      </c>
    </row>
    <row r="130" spans="1:8" ht="15" outlineLevel="5">
      <c r="A130" s="17" t="s">
        <v>187</v>
      </c>
      <c r="B130" s="15" t="s">
        <v>125</v>
      </c>
      <c r="C130" s="15" t="s">
        <v>42</v>
      </c>
      <c r="D130" s="10">
        <f>D131+D132</f>
        <v>32000</v>
      </c>
      <c r="E130" s="11"/>
      <c r="F130" s="11"/>
      <c r="G130" s="12">
        <f>G131+G132</f>
        <v>22905.23</v>
      </c>
      <c r="H130" s="12">
        <f>G130/D130*100</f>
        <v>71.57884375</v>
      </c>
    </row>
    <row r="131" spans="1:8" ht="25.5" outlineLevel="5">
      <c r="A131" s="17" t="s">
        <v>188</v>
      </c>
      <c r="B131" s="15" t="s">
        <v>125</v>
      </c>
      <c r="C131" s="15" t="s">
        <v>186</v>
      </c>
      <c r="D131" s="10">
        <v>400</v>
      </c>
      <c r="E131" s="11"/>
      <c r="F131" s="11"/>
      <c r="G131" s="12">
        <v>0</v>
      </c>
      <c r="H131" s="12">
        <f>G131/D131*100</f>
        <v>0</v>
      </c>
    </row>
    <row r="132" spans="1:8" ht="15" outlineLevel="5">
      <c r="A132" s="17" t="s">
        <v>187</v>
      </c>
      <c r="B132" s="15" t="s">
        <v>125</v>
      </c>
      <c r="C132" s="15" t="s">
        <v>177</v>
      </c>
      <c r="D132" s="10">
        <v>31600</v>
      </c>
      <c r="E132" s="11"/>
      <c r="F132" s="11"/>
      <c r="G132" s="12">
        <v>22905.23</v>
      </c>
      <c r="H132" s="12">
        <f>G132/D132*100</f>
        <v>72.48490506329114</v>
      </c>
    </row>
    <row r="133" spans="1:8" ht="15" outlineLevel="2">
      <c r="A133" s="17" t="s">
        <v>126</v>
      </c>
      <c r="B133" s="15" t="s">
        <v>127</v>
      </c>
      <c r="C133" s="15"/>
      <c r="D133" s="10">
        <v>10000</v>
      </c>
      <c r="E133" s="11"/>
      <c r="F133" s="11"/>
      <c r="G133" s="12">
        <v>0</v>
      </c>
      <c r="H133" s="12">
        <f t="shared" si="1"/>
        <v>0</v>
      </c>
    </row>
    <row r="134" spans="1:8" ht="15" outlineLevel="3">
      <c r="A134" s="17" t="s">
        <v>128</v>
      </c>
      <c r="B134" s="15" t="s">
        <v>129</v>
      </c>
      <c r="C134" s="15"/>
      <c r="D134" s="10">
        <v>10000</v>
      </c>
      <c r="E134" s="11"/>
      <c r="F134" s="11"/>
      <c r="G134" s="12">
        <f>G135</f>
        <v>0</v>
      </c>
      <c r="H134" s="12">
        <f t="shared" si="1"/>
        <v>0</v>
      </c>
    </row>
    <row r="135" spans="1:8" ht="15" outlineLevel="4">
      <c r="A135" s="17" t="s">
        <v>41</v>
      </c>
      <c r="B135" s="15" t="s">
        <v>129</v>
      </c>
      <c r="C135" s="15" t="s">
        <v>42</v>
      </c>
      <c r="D135" s="10">
        <v>10000</v>
      </c>
      <c r="E135" s="11"/>
      <c r="F135" s="11"/>
      <c r="G135" s="12">
        <f>G136</f>
        <v>0</v>
      </c>
      <c r="H135" s="12">
        <f t="shared" si="1"/>
        <v>0</v>
      </c>
    </row>
    <row r="136" spans="1:8" ht="15" outlineLevel="5">
      <c r="A136" s="17" t="s">
        <v>130</v>
      </c>
      <c r="B136" s="15" t="s">
        <v>129</v>
      </c>
      <c r="C136" s="15" t="s">
        <v>131</v>
      </c>
      <c r="D136" s="10">
        <v>10000</v>
      </c>
      <c r="E136" s="11"/>
      <c r="F136" s="11"/>
      <c r="G136" s="12">
        <v>0</v>
      </c>
      <c r="H136" s="12">
        <f t="shared" si="1"/>
        <v>0</v>
      </c>
    </row>
    <row r="137" spans="1:8" ht="38.25" outlineLevel="2">
      <c r="A137" s="17" t="s">
        <v>132</v>
      </c>
      <c r="B137" s="15" t="s">
        <v>133</v>
      </c>
      <c r="C137" s="15"/>
      <c r="D137" s="10">
        <f>D138</f>
        <v>1801600</v>
      </c>
      <c r="E137" s="11"/>
      <c r="F137" s="11"/>
      <c r="G137" s="12">
        <f>G138+G144</f>
        <v>1802987.5</v>
      </c>
      <c r="H137" s="12">
        <f t="shared" si="1"/>
        <v>100.07701487566608</v>
      </c>
    </row>
    <row r="138" spans="1:8" ht="25.5" outlineLevel="3">
      <c r="A138" s="17" t="s">
        <v>134</v>
      </c>
      <c r="B138" s="15" t="s">
        <v>135</v>
      </c>
      <c r="C138" s="15"/>
      <c r="D138" s="10">
        <f>D139+D141+D143</f>
        <v>1801600</v>
      </c>
      <c r="E138" s="11"/>
      <c r="F138" s="11"/>
      <c r="G138" s="12">
        <f>G139+G141+G143</f>
        <v>1412387.5</v>
      </c>
      <c r="H138" s="12">
        <f t="shared" si="1"/>
        <v>78.39628663410302</v>
      </c>
    </row>
    <row r="139" spans="1:8" ht="51" outlineLevel="4">
      <c r="A139" s="17" t="s">
        <v>116</v>
      </c>
      <c r="B139" s="15" t="s">
        <v>135</v>
      </c>
      <c r="C139" s="15" t="s">
        <v>117</v>
      </c>
      <c r="D139" s="10">
        <v>591000</v>
      </c>
      <c r="E139" s="11"/>
      <c r="F139" s="11"/>
      <c r="G139" s="12">
        <f>G140</f>
        <v>477138.62</v>
      </c>
      <c r="H139" s="12">
        <f t="shared" si="1"/>
        <v>80.73411505922166</v>
      </c>
    </row>
    <row r="140" spans="1:8" ht="25.5" outlineLevel="5">
      <c r="A140" s="17" t="s">
        <v>118</v>
      </c>
      <c r="B140" s="15" t="s">
        <v>135</v>
      </c>
      <c r="C140" s="15" t="s">
        <v>199</v>
      </c>
      <c r="D140" s="10">
        <v>591000</v>
      </c>
      <c r="E140" s="11"/>
      <c r="F140" s="11"/>
      <c r="G140" s="12">
        <v>477138.62</v>
      </c>
      <c r="H140" s="12">
        <f t="shared" si="1"/>
        <v>80.73411505922166</v>
      </c>
    </row>
    <row r="141" spans="1:8" ht="25.5" outlineLevel="4">
      <c r="A141" s="17" t="s">
        <v>9</v>
      </c>
      <c r="B141" s="15" t="s">
        <v>135</v>
      </c>
      <c r="C141" s="15" t="s">
        <v>10</v>
      </c>
      <c r="D141" s="10">
        <f>D142</f>
        <v>730375.69</v>
      </c>
      <c r="E141" s="11"/>
      <c r="F141" s="11"/>
      <c r="G141" s="12">
        <f>G142</f>
        <v>501780.57</v>
      </c>
      <c r="H141" s="12">
        <f t="shared" si="1"/>
        <v>68.70170747331419</v>
      </c>
    </row>
    <row r="142" spans="1:8" ht="25.5" outlineLevel="5">
      <c r="A142" s="17" t="s">
        <v>11</v>
      </c>
      <c r="B142" s="15" t="s">
        <v>135</v>
      </c>
      <c r="C142" s="15" t="s">
        <v>12</v>
      </c>
      <c r="D142" s="10">
        <v>730375.69</v>
      </c>
      <c r="E142" s="11"/>
      <c r="F142" s="11"/>
      <c r="G142" s="12">
        <v>501780.57</v>
      </c>
      <c r="H142" s="12">
        <f t="shared" si="1"/>
        <v>68.70170747331419</v>
      </c>
    </row>
    <row r="143" spans="1:8" ht="25.5" outlineLevel="5">
      <c r="A143" s="17" t="s">
        <v>164</v>
      </c>
      <c r="B143" s="15" t="s">
        <v>135</v>
      </c>
      <c r="C143" s="15" t="s">
        <v>42</v>
      </c>
      <c r="D143" s="10">
        <v>480224.31</v>
      </c>
      <c r="E143" s="11"/>
      <c r="F143" s="11"/>
      <c r="G143" s="12">
        <v>433468.31</v>
      </c>
      <c r="H143" s="12">
        <f t="shared" si="1"/>
        <v>90.2637165536247</v>
      </c>
    </row>
    <row r="144" spans="1:8" ht="25.5" outlineLevel="2">
      <c r="A144" s="17" t="s">
        <v>162</v>
      </c>
      <c r="B144" s="15" t="s">
        <v>189</v>
      </c>
      <c r="C144" s="15"/>
      <c r="D144" s="10">
        <v>390600</v>
      </c>
      <c r="E144" s="11"/>
      <c r="F144" s="11"/>
      <c r="G144" s="12">
        <v>390600</v>
      </c>
      <c r="H144" s="12">
        <f t="shared" si="1"/>
        <v>100</v>
      </c>
    </row>
    <row r="145" spans="1:8" ht="25.5" outlineLevel="3">
      <c r="A145" s="17" t="s">
        <v>163</v>
      </c>
      <c r="B145" s="15" t="s">
        <v>189</v>
      </c>
      <c r="C145" s="15" t="s">
        <v>119</v>
      </c>
      <c r="D145" s="10">
        <v>390600</v>
      </c>
      <c r="E145" s="11"/>
      <c r="F145" s="11"/>
      <c r="G145" s="12">
        <v>390600</v>
      </c>
      <c r="H145" s="12">
        <f t="shared" si="1"/>
        <v>100</v>
      </c>
    </row>
    <row r="146" spans="1:8" ht="15" outlineLevel="3">
      <c r="A146" s="17" t="s">
        <v>196</v>
      </c>
      <c r="B146" s="15" t="s">
        <v>111</v>
      </c>
      <c r="C146" s="15"/>
      <c r="D146" s="10">
        <v>15000</v>
      </c>
      <c r="E146" s="11"/>
      <c r="F146" s="11"/>
      <c r="G146" s="12">
        <v>15000</v>
      </c>
      <c r="H146" s="12">
        <f t="shared" si="1"/>
        <v>100</v>
      </c>
    </row>
    <row r="147" spans="1:8" ht="25.5" outlineLevel="3">
      <c r="A147" s="17" t="s">
        <v>195</v>
      </c>
      <c r="B147" s="15" t="s">
        <v>197</v>
      </c>
      <c r="C147" s="15"/>
      <c r="D147" s="10">
        <v>15000</v>
      </c>
      <c r="E147" s="11"/>
      <c r="F147" s="11"/>
      <c r="G147" s="12">
        <v>15000</v>
      </c>
      <c r="H147" s="12">
        <f>H148</f>
        <v>100</v>
      </c>
    </row>
    <row r="148" spans="1:8" ht="15" outlineLevel="3">
      <c r="A148" s="17" t="s">
        <v>194</v>
      </c>
      <c r="B148" s="15" t="s">
        <v>198</v>
      </c>
      <c r="C148" s="15" t="s">
        <v>10</v>
      </c>
      <c r="D148" s="10">
        <v>15000</v>
      </c>
      <c r="E148" s="11"/>
      <c r="F148" s="11"/>
      <c r="G148" s="12">
        <v>15000</v>
      </c>
      <c r="H148" s="12">
        <f>H149</f>
        <v>100</v>
      </c>
    </row>
    <row r="149" spans="1:8" ht="25.5" outlineLevel="3">
      <c r="A149" s="17" t="s">
        <v>193</v>
      </c>
      <c r="B149" s="15" t="s">
        <v>198</v>
      </c>
      <c r="C149" s="15" t="s">
        <v>12</v>
      </c>
      <c r="D149" s="10">
        <v>15000</v>
      </c>
      <c r="E149" s="11"/>
      <c r="F149" s="11"/>
      <c r="G149" s="12">
        <v>15000</v>
      </c>
      <c r="H149" s="12">
        <f>G149/D149*100</f>
        <v>100</v>
      </c>
    </row>
    <row r="150" spans="1:8" ht="76.5" outlineLevel="5">
      <c r="A150" s="16" t="s">
        <v>159</v>
      </c>
      <c r="B150" s="14" t="s">
        <v>136</v>
      </c>
      <c r="C150" s="14"/>
      <c r="D150" s="7">
        <f>D151</f>
        <v>190000</v>
      </c>
      <c r="E150" s="8"/>
      <c r="F150" s="8"/>
      <c r="G150" s="9">
        <f>G151</f>
        <v>190000</v>
      </c>
      <c r="H150" s="9">
        <f t="shared" si="1"/>
        <v>100</v>
      </c>
    </row>
    <row r="151" spans="1:8" ht="38.25" outlineLevel="5">
      <c r="A151" s="17" t="s">
        <v>190</v>
      </c>
      <c r="B151" s="15" t="s">
        <v>165</v>
      </c>
      <c r="C151" s="15"/>
      <c r="D151" s="10">
        <f>D152</f>
        <v>190000</v>
      </c>
      <c r="E151" s="11"/>
      <c r="F151" s="11"/>
      <c r="G151" s="12">
        <f>G152</f>
        <v>190000</v>
      </c>
      <c r="H151" s="12">
        <f t="shared" si="1"/>
        <v>100</v>
      </c>
    </row>
    <row r="152" spans="1:8" ht="51" outlineLevel="5">
      <c r="A152" s="17" t="s">
        <v>137</v>
      </c>
      <c r="B152" s="15" t="s">
        <v>192</v>
      </c>
      <c r="C152" s="15"/>
      <c r="D152" s="10">
        <f>D153</f>
        <v>190000</v>
      </c>
      <c r="E152" s="11"/>
      <c r="F152" s="11"/>
      <c r="G152" s="12">
        <f>G153</f>
        <v>190000</v>
      </c>
      <c r="H152" s="12">
        <f t="shared" si="1"/>
        <v>100</v>
      </c>
    </row>
    <row r="153" spans="1:8" ht="31.5" customHeight="1" outlineLevel="5">
      <c r="A153" s="17" t="s">
        <v>191</v>
      </c>
      <c r="B153" s="15" t="s">
        <v>192</v>
      </c>
      <c r="C153" s="15" t="s">
        <v>10</v>
      </c>
      <c r="D153" s="10">
        <f>D154</f>
        <v>190000</v>
      </c>
      <c r="E153" s="11"/>
      <c r="F153" s="11"/>
      <c r="G153" s="12">
        <f>G154</f>
        <v>190000</v>
      </c>
      <c r="H153" s="12">
        <f t="shared" si="1"/>
        <v>100</v>
      </c>
    </row>
    <row r="154" spans="1:8" ht="36" customHeight="1" outlineLevel="5">
      <c r="A154" s="17" t="s">
        <v>164</v>
      </c>
      <c r="B154" s="15" t="s">
        <v>192</v>
      </c>
      <c r="C154" s="15" t="s">
        <v>12</v>
      </c>
      <c r="D154" s="10">
        <v>190000</v>
      </c>
      <c r="E154" s="11"/>
      <c r="F154" s="11"/>
      <c r="G154" s="12">
        <v>190000</v>
      </c>
      <c r="H154" s="12">
        <f aca="true" t="shared" si="2" ref="H154:H162">G154*100/D154</f>
        <v>100</v>
      </c>
    </row>
    <row r="155" spans="1:8" ht="25.5">
      <c r="A155" s="16" t="s">
        <v>138</v>
      </c>
      <c r="B155" s="14" t="s">
        <v>139</v>
      </c>
      <c r="C155" s="14"/>
      <c r="D155" s="7">
        <f>D156</f>
        <v>395100</v>
      </c>
      <c r="E155" s="8"/>
      <c r="F155" s="8"/>
      <c r="G155" s="9">
        <f>G156</f>
        <v>311900.89</v>
      </c>
      <c r="H155" s="9">
        <f>G155/D155*100</f>
        <v>78.94226524930397</v>
      </c>
    </row>
    <row r="156" spans="1:8" ht="15" outlineLevel="2">
      <c r="A156" s="17" t="s">
        <v>140</v>
      </c>
      <c r="B156" s="15" t="s">
        <v>141</v>
      </c>
      <c r="C156" s="15"/>
      <c r="D156" s="10">
        <f>D157</f>
        <v>395100</v>
      </c>
      <c r="E156" s="11"/>
      <c r="F156" s="11"/>
      <c r="G156" s="12">
        <f>G157</f>
        <v>311900.89</v>
      </c>
      <c r="H156" s="12">
        <f>G156/D156*100</f>
        <v>78.94226524930397</v>
      </c>
    </row>
    <row r="157" spans="1:8" ht="25.5" outlineLevel="3">
      <c r="A157" s="17" t="s">
        <v>142</v>
      </c>
      <c r="B157" s="15" t="s">
        <v>143</v>
      </c>
      <c r="C157" s="15"/>
      <c r="D157" s="10">
        <f>D158+D160</f>
        <v>395100</v>
      </c>
      <c r="E157" s="11"/>
      <c r="F157" s="11"/>
      <c r="G157" s="12">
        <f>G158+G160</f>
        <v>311900.89</v>
      </c>
      <c r="H157" s="12">
        <f>G157/D157*100</f>
        <v>78.94226524930397</v>
      </c>
    </row>
    <row r="158" spans="1:8" ht="51" outlineLevel="4">
      <c r="A158" s="17" t="s">
        <v>116</v>
      </c>
      <c r="B158" s="15" t="s">
        <v>143</v>
      </c>
      <c r="C158" s="15" t="s">
        <v>117</v>
      </c>
      <c r="D158" s="10">
        <f>D159</f>
        <v>373182</v>
      </c>
      <c r="E158" s="11"/>
      <c r="F158" s="11"/>
      <c r="G158" s="12">
        <f>G159</f>
        <v>311900.89</v>
      </c>
      <c r="H158" s="12">
        <f t="shared" si="2"/>
        <v>83.57876049755883</v>
      </c>
    </row>
    <row r="159" spans="1:8" ht="25.5" outlineLevel="5">
      <c r="A159" s="17" t="s">
        <v>118</v>
      </c>
      <c r="B159" s="15" t="s">
        <v>143</v>
      </c>
      <c r="C159" s="15" t="s">
        <v>119</v>
      </c>
      <c r="D159" s="10">
        <v>373182</v>
      </c>
      <c r="E159" s="11"/>
      <c r="F159" s="11"/>
      <c r="G159" s="12">
        <v>311900.89</v>
      </c>
      <c r="H159" s="12">
        <f t="shared" si="2"/>
        <v>83.57876049755883</v>
      </c>
    </row>
    <row r="160" spans="1:8" ht="25.5">
      <c r="A160" s="17" t="s">
        <v>9</v>
      </c>
      <c r="B160" s="15" t="s">
        <v>143</v>
      </c>
      <c r="C160" s="15" t="s">
        <v>10</v>
      </c>
      <c r="D160" s="10">
        <f>D161</f>
        <v>21918</v>
      </c>
      <c r="E160" s="11"/>
      <c r="F160" s="11"/>
      <c r="G160" s="12">
        <v>0</v>
      </c>
      <c r="H160" s="12">
        <f t="shared" si="2"/>
        <v>0</v>
      </c>
    </row>
    <row r="161" spans="1:8" ht="25.5" outlineLevel="1">
      <c r="A161" s="17" t="s">
        <v>11</v>
      </c>
      <c r="B161" s="15" t="s">
        <v>143</v>
      </c>
      <c r="C161" s="15" t="s">
        <v>12</v>
      </c>
      <c r="D161" s="10">
        <v>21918</v>
      </c>
      <c r="E161" s="11"/>
      <c r="F161" s="11"/>
      <c r="G161" s="12">
        <v>0</v>
      </c>
      <c r="H161" s="12">
        <f t="shared" si="2"/>
        <v>0</v>
      </c>
    </row>
    <row r="162" spans="1:8" ht="15" outlineLevel="3">
      <c r="A162" s="18" t="s">
        <v>144</v>
      </c>
      <c r="B162" s="15"/>
      <c r="C162" s="15"/>
      <c r="D162" s="13">
        <f>D155+D150+D115+D110+D105+D85+D80+D75+D69+D48+D35+D25+D12</f>
        <v>51327701.62</v>
      </c>
      <c r="E162" s="11"/>
      <c r="F162" s="11"/>
      <c r="G162" s="12">
        <f>G155+G150+G115+G110+G105+G85+G80+G75+G69+G48+G35+G25+G12</f>
        <v>45452964.79000001</v>
      </c>
      <c r="H162" s="12">
        <f t="shared" si="2"/>
        <v>88.55445179779709</v>
      </c>
    </row>
    <row r="163" ht="15" outlineLevel="4">
      <c r="A163" s="3"/>
    </row>
    <row r="164" spans="1:4" ht="15" outlineLevel="5">
      <c r="A164" s="4"/>
      <c r="B164" s="5"/>
      <c r="C164" s="5"/>
      <c r="D164" s="5"/>
    </row>
    <row r="165" ht="15" outlineLevel="4"/>
    <row r="166" ht="15" outlineLevel="4"/>
    <row r="167" ht="15" outlineLevel="4"/>
    <row r="168" ht="15" outlineLevel="4"/>
    <row r="169" ht="15" outlineLevel="4"/>
    <row r="170" ht="15" outlineLevel="5"/>
    <row r="171" ht="15" outlineLevel="5"/>
    <row r="172" ht="15" outlineLevel="5"/>
    <row r="173" ht="15" outlineLevel="5"/>
    <row r="174" ht="15" outlineLevel="5"/>
    <row r="175" ht="15" outlineLevel="5"/>
    <row r="176" ht="12.75" customHeight="1"/>
    <row r="177" ht="12.75" customHeight="1"/>
    <row r="178" ht="12.75" customHeight="1"/>
  </sheetData>
  <sheetProtection/>
  <mergeCells count="13">
    <mergeCell ref="A3:H3"/>
    <mergeCell ref="A5:H6"/>
    <mergeCell ref="A8:H8"/>
    <mergeCell ref="A4:D4"/>
    <mergeCell ref="A7:D7"/>
    <mergeCell ref="A1:H1"/>
    <mergeCell ref="A2:H2"/>
    <mergeCell ref="A9:A10"/>
    <mergeCell ref="B9:B10"/>
    <mergeCell ref="C9:C10"/>
    <mergeCell ref="D9:D10"/>
    <mergeCell ref="G9:G10"/>
    <mergeCell ref="H9:H10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Buh1</cp:lastModifiedBy>
  <cp:lastPrinted>2019-12-26T07:36:13Z</cp:lastPrinted>
  <dcterms:created xsi:type="dcterms:W3CDTF">2018-11-28T08:49:44Z</dcterms:created>
  <dcterms:modified xsi:type="dcterms:W3CDTF">2022-02-02T12:21:52Z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№10).xls</vt:lpwstr>
  </property>
  <property fmtid="{D5CDD505-2E9C-101B-9397-08002B2CF9AE}" pid="3" name="Название отчета">
    <vt:lpwstr>Аналитический отчет по исполнению бюджета (Приложение №10).xls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user_4_24</vt:lpwstr>
  </property>
  <property fmtid="{D5CDD505-2E9C-101B-9397-08002B2CF9AE}" pid="10" name="Шаблон">
    <vt:lpwstr>ispolnpril10_2016</vt:lpwstr>
  </property>
  <property fmtid="{D5CDD505-2E9C-101B-9397-08002B2CF9AE}" pid="11" name="Локальная база">
    <vt:lpwstr>не используется</vt:lpwstr>
  </property>
</Properties>
</file>