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40" windowHeight="7425" activeTab="0"/>
  </bookViews>
  <sheets>
    <sheet name="Документ" sheetId="1" r:id="rId1"/>
  </sheets>
  <definedNames>
    <definedName name="_xlnm.Print_Titles" localSheetId="0">'Документ'!$10:$11</definedName>
  </definedNames>
  <calcPr fullCalcOnLoad="1"/>
</workbook>
</file>

<file path=xl/sharedStrings.xml><?xml version="1.0" encoding="utf-8"?>
<sst xmlns="http://schemas.openxmlformats.org/spreadsheetml/2006/main" count="77" uniqueCount="77">
  <si>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</si>
  <si>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</si>
  <si>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</si>
  <si>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</si>
  <si>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00010500000000000000</t>
  </si>
  <si>
    <t xml:space="preserve">      НАЛОГИ НА СОВОКУПНЫЙ ДОХОД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</si>
  <si>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</si>
  <si>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</si>
  <si>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</si>
  <si>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</si>
  <si>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</si>
  <si>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</si>
  <si>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</si>
  <si>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</si>
  <si>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</si>
  <si>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</si>
  <si>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</si>
  <si>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</si>
  <si>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</si>
  <si>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</si>
  <si>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</si>
  <si>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</si>
  <si>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</si>
  <si>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</si>
  <si>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</si>
  <si>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</si>
  <si>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</si>
  <si>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</si>
  <si>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</si>
  <si>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</si>
  <si>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</si>
  <si>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</si>
  <si>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</si>
  <si>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</si>
  <si>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Приложение № 1</t>
  </si>
  <si>
    <t>к решению Кондровской городской Думы</t>
  </si>
  <si>
    <t>80911105013130000120</t>
  </si>
  <si>
    <t>80911406013130000430</t>
  </si>
  <si>
    <t>Изменение</t>
  </si>
  <si>
    <t xml:space="preserve">        Прочие субсидии бюджетам городских поселений на обеспечение финансовой устойчивости муниципальных образований Калужской области</t>
  </si>
  <si>
    <t xml:space="preserve">        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</si>
  <si>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Бюджет на 2019 год</t>
  </si>
  <si>
    <t>00010300000000000000</t>
  </si>
  <si>
    <t xml:space="preserve">      НАЛОГИ НА ТОВАРЫ (РАБОТЫ, УСЛУГИ), РЕАЛИЗУЕМЫЕ НА ТЕРРИТОРИИ РОССИЙСКОЙ ФЕДЕРАЦИИ</t>
  </si>
  <si>
    <t xml:space="preserve">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</si>
  <si>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18210501011011000110</t>
  </si>
  <si>
    <t xml:space="preserve">        Налог, взимаемый с налогоплательщиков, выбравших в качестве объекта налогообложения  доходы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</si>
  <si>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</t>
  </si>
  <si>
    <t>80420215001130315150</t>
  </si>
  <si>
    <t xml:space="preserve">        Дотации бюджетам городских поселений на выравнивание бюджетной обеспеченности</t>
  </si>
  <si>
    <t>80420229999130258150</t>
  </si>
  <si>
    <t>80420229999130266150</t>
  </si>
  <si>
    <t>80420229999130276150</t>
  </si>
  <si>
    <t>80420245160130000150</t>
  </si>
  <si>
    <t xml:space="preserve">      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</si>
  <si>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80420249999130441150</t>
  </si>
  <si>
    <t xml:space="preserve">        Иные межбюджетные трансферты местным бюджетам для стимулирования муниципальных образований Калужской области - победителей регионального этапа конкурса "Лучшая муниципальная практика"</t>
  </si>
  <si>
    <t>80421860010130814150</t>
  </si>
  <si>
    <t>Уточненный бюджет на 2019 год</t>
  </si>
  <si>
    <t>ИТОГО</t>
  </si>
  <si>
    <t>00020400000000000000</t>
  </si>
  <si>
    <t xml:space="preserve">      БЕЗВОЗМЕЗДНЫЕ ПОСТУПЛЕНИЯ ОТ НЕГОСУДАРСТВЕННЫХ ОРГАНИЗАЦИЙ</t>
  </si>
  <si>
    <t>80420405099139000150</t>
  </si>
  <si>
    <t xml:space="preserve">        Прочие безвозмездные поступления от негосударственных организаций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</si>
  <si>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00020700000000000000</t>
  </si>
  <si>
    <t xml:space="preserve">      ПРОЧИЕ БЕЗВОЗМЕЗДНЫЕ ПОСТУПЛЕНИЯ</t>
  </si>
  <si>
    <t>80420705030139000150</t>
  </si>
  <si>
    <t xml:space="preserve">        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</si>
  <si>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 xml:space="preserve">        Межбюджетные трансферты, передаваемые бюджетам муниципальных районов из бюджетов поселений на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поселения.</t>
  </si>
  <si>
    <t>00011700000000000000</t>
  </si>
  <si>
    <t xml:space="preserve">      ПРОЧИЕ НЕНАЛОГОВЫЕ ДОХОДЫ</t>
  </si>
  <si>
    <t>80411705050130000180</t>
  </si>
  <si>
    <t xml:space="preserve">        Прочие неналоговые доходы бюджетов городских поселений</t>
  </si>
  <si>
    <t>00021800000000000000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</si>
  <si>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</si>
  <si>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                                   ДОХОДЫ БЮДЖЕТА ГОРОДСКОГО ПОСЕЛЕНИЯ "ГОРОД КОНДРОВО" НА 2019 ГОД.</t>
  </si>
  <si>
    <t>№ 136 от  26 декабря  2019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</si>
</sst>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&quot;р.&quot;"/>
    <numFmt numFmtId="182" formatCode="#,##0.000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0" borderId="0">
      <alignment horizontal="left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20" borderId="1">
      <alignment/>
      <protection/>
    </xf>
    <xf numFmtId="0" fontId="33" fillId="0" borderId="2">
      <alignment horizontal="center" vertical="center" wrapText="1"/>
      <protection/>
    </xf>
    <xf numFmtId="0" fontId="33" fillId="20" borderId="3">
      <alignment/>
      <protection/>
    </xf>
    <xf numFmtId="49" fontId="33" fillId="0" borderId="2">
      <alignment horizontal="center" vertical="top" shrinkToFit="1"/>
      <protection/>
    </xf>
    <xf numFmtId="0" fontId="33" fillId="20" borderId="4">
      <alignment/>
      <protection/>
    </xf>
    <xf numFmtId="49" fontId="35" fillId="0" borderId="2">
      <alignment horizontal="left" vertical="top" shrinkToFit="1"/>
      <protection/>
    </xf>
    <xf numFmtId="0" fontId="33" fillId="0" borderId="0">
      <alignment/>
      <protection/>
    </xf>
    <xf numFmtId="0" fontId="33" fillId="0" borderId="2">
      <alignment horizontal="center" vertical="top" wrapText="1"/>
      <protection/>
    </xf>
    <xf numFmtId="0" fontId="33" fillId="0" borderId="2">
      <alignment horizontal="center" vertical="center" wrapText="1"/>
      <protection/>
    </xf>
    <xf numFmtId="0" fontId="33" fillId="0" borderId="2">
      <alignment horizontal="center" vertical="center" wrapText="1"/>
      <protection/>
    </xf>
    <xf numFmtId="49" fontId="35" fillId="0" borderId="2">
      <alignment horizontal="left" vertical="top" shrinkToFit="1"/>
      <protection/>
    </xf>
    <xf numFmtId="4" fontId="33" fillId="0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0" fontId="33" fillId="0" borderId="0">
      <alignment horizontal="left" wrapText="1"/>
      <protection/>
    </xf>
    <xf numFmtId="10" fontId="33" fillId="0" borderId="2">
      <alignment horizontal="center" vertical="top" shrinkToFit="1"/>
      <protection/>
    </xf>
    <xf numFmtId="10" fontId="35" fillId="21" borderId="2">
      <alignment horizontal="center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2">
      <alignment horizontal="left" vertical="top" wrapText="1"/>
      <protection/>
    </xf>
    <xf numFmtId="4" fontId="35" fillId="22" borderId="2">
      <alignment horizontal="right" vertical="top" shrinkToFit="1"/>
      <protection/>
    </xf>
    <xf numFmtId="10" fontId="35" fillId="22" borderId="2">
      <alignment horizontal="center" vertical="top" shrinkToFit="1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1" applyNumberFormat="1" applyBorder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hidden="1"/>
    </xf>
    <xf numFmtId="0" fontId="34" fillId="0" borderId="0" xfId="41" applyNumberFormat="1" applyBorder="1" applyProtection="1">
      <alignment horizontal="center"/>
      <protection locked="0"/>
    </xf>
    <xf numFmtId="0" fontId="33" fillId="0" borderId="0" xfId="42" applyNumberFormat="1" applyBorder="1" applyProtection="1">
      <alignment horizontal="right"/>
      <protection locked="0"/>
    </xf>
    <xf numFmtId="0" fontId="34" fillId="0" borderId="0" xfId="41" applyNumberFormat="1" applyBorder="1" applyAlignment="1" applyProtection="1">
      <alignment horizontal="center"/>
      <protection locked="0"/>
    </xf>
    <xf numFmtId="0" fontId="34" fillId="0" borderId="0" xfId="41" applyNumberFormat="1" applyBorder="1" applyAlignment="1" applyProtection="1">
      <alignment horizontal="left"/>
      <protection locked="0"/>
    </xf>
    <xf numFmtId="1" fontId="32" fillId="0" borderId="14" xfId="40" applyNumberFormat="1" applyFont="1" applyBorder="1" applyAlignment="1" applyProtection="1">
      <alignment horizontal="center" vertical="top" shrinkToFit="1"/>
      <protection/>
    </xf>
    <xf numFmtId="1" fontId="51" fillId="0" borderId="14" xfId="40" applyNumberFormat="1" applyFont="1" applyBorder="1" applyAlignment="1" applyProtection="1">
      <alignment horizontal="center" vertical="top" shrinkToFit="1"/>
      <protection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52" fillId="0" borderId="15" xfId="44" applyNumberFormat="1" applyFont="1" applyFill="1" applyBorder="1" applyProtection="1">
      <alignment horizontal="center" vertical="center" wrapText="1"/>
      <protection locked="0"/>
    </xf>
    <xf numFmtId="0" fontId="52" fillId="0" borderId="16" xfId="44" applyNumberFormat="1" applyFont="1" applyFill="1" applyBorder="1" applyProtection="1">
      <alignment horizontal="center" vertical="center" wrapText="1"/>
      <protection locked="0"/>
    </xf>
    <xf numFmtId="0" fontId="51" fillId="0" borderId="14" xfId="44" applyNumberFormat="1" applyFont="1" applyBorder="1" applyProtection="1">
      <alignment horizontal="center" vertical="center" wrapText="1"/>
      <protection locked="0"/>
    </xf>
    <xf numFmtId="0" fontId="51" fillId="0" borderId="14" xfId="44" applyNumberFormat="1" applyFont="1" applyBorder="1" applyAlignment="1" applyProtection="1">
      <alignment horizontal="center" vertical="center" wrapText="1"/>
      <protection locked="0"/>
    </xf>
    <xf numFmtId="0" fontId="51" fillId="0" borderId="14" xfId="61" applyNumberFormat="1" applyFont="1" applyBorder="1" applyProtection="1">
      <alignment horizontal="left" vertical="top" wrapText="1"/>
      <protection/>
    </xf>
    <xf numFmtId="0" fontId="32" fillId="0" borderId="14" xfId="61" applyNumberFormat="1" applyFont="1" applyBorder="1" applyProtection="1">
      <alignment horizontal="left" vertical="top" wrapText="1"/>
      <protection/>
    </xf>
    <xf numFmtId="1" fontId="33" fillId="0" borderId="2" xfId="40" applyNumberFormat="1" applyFont="1" applyBorder="1" applyAlignment="1" applyProtection="1">
      <alignment horizontal="center" vertical="top" shrinkToFit="1"/>
      <protection/>
    </xf>
    <xf numFmtId="0" fontId="33" fillId="0" borderId="2" xfId="61" applyNumberFormat="1" applyFont="1" applyProtection="1">
      <alignment horizontal="left" vertical="top" wrapText="1"/>
      <protection/>
    </xf>
    <xf numFmtId="1" fontId="33" fillId="0" borderId="17" xfId="40" applyNumberFormat="1" applyFont="1" applyBorder="1" applyAlignment="1" applyProtection="1">
      <alignment horizontal="center" vertical="top" shrinkToFit="1"/>
      <protection/>
    </xf>
    <xf numFmtId="0" fontId="33" fillId="0" borderId="17" xfId="61" applyNumberFormat="1" applyFont="1" applyBorder="1" applyProtection="1">
      <alignment horizontal="left" vertical="top" wrapText="1"/>
      <protection/>
    </xf>
    <xf numFmtId="0" fontId="1" fillId="0" borderId="0" xfId="0" applyFont="1" applyAlignment="1" applyProtection="1">
      <alignment/>
      <protection locked="0"/>
    </xf>
    <xf numFmtId="3" fontId="33" fillId="0" borderId="14" xfId="89" applyNumberFormat="1" applyFont="1" applyFill="1" applyBorder="1" applyAlignment="1" applyProtection="1">
      <alignment horizontal="center" vertical="center" shrinkToFit="1"/>
      <protection/>
    </xf>
    <xf numFmtId="3" fontId="35" fillId="0" borderId="14" xfId="89" applyNumberFormat="1" applyFont="1" applyFill="1" applyBorder="1" applyAlignment="1" applyProtection="1">
      <alignment horizontal="center" vertical="center" shrinkToFit="1"/>
      <protection/>
    </xf>
    <xf numFmtId="3" fontId="51" fillId="0" borderId="14" xfId="44" applyNumberFormat="1" applyFont="1" applyFill="1" applyBorder="1" applyAlignment="1" applyProtection="1">
      <alignment horizontal="center" vertical="center"/>
      <protection locked="0"/>
    </xf>
    <xf numFmtId="3" fontId="51" fillId="0" borderId="14" xfId="62" applyNumberFormat="1" applyFont="1" applyFill="1" applyBorder="1" applyAlignment="1" applyProtection="1">
      <alignment horizontal="center" vertical="center" shrinkToFit="1"/>
      <protection/>
    </xf>
    <xf numFmtId="3" fontId="32" fillId="0" borderId="14" xfId="62" applyNumberFormat="1" applyFont="1" applyFill="1" applyBorder="1" applyAlignment="1" applyProtection="1">
      <alignment horizontal="center" vertical="center" shrinkToFit="1"/>
      <protection/>
    </xf>
    <xf numFmtId="3" fontId="33" fillId="0" borderId="14" xfId="62" applyNumberFormat="1" applyFont="1" applyFill="1" applyBorder="1" applyAlignment="1" applyProtection="1">
      <alignment horizontal="center" vertical="center" shrinkToFit="1"/>
      <protection/>
    </xf>
    <xf numFmtId="3" fontId="35" fillId="0" borderId="14" xfId="62" applyNumberFormat="1" applyFont="1" applyFill="1" applyBorder="1" applyAlignment="1" applyProtection="1">
      <alignment horizontal="center" vertical="center" shrinkToFit="1"/>
      <protection/>
    </xf>
    <xf numFmtId="3" fontId="52" fillId="0" borderId="14" xfId="62" applyNumberFormat="1" applyFont="1" applyFill="1" applyBorder="1" applyAlignment="1" applyProtection="1">
      <alignment horizontal="center" vertical="center" shrinkToFit="1"/>
      <protection/>
    </xf>
    <xf numFmtId="3" fontId="32" fillId="0" borderId="15" xfId="55" applyNumberFormat="1" applyFont="1" applyFill="1" applyBorder="1" applyAlignment="1" applyProtection="1">
      <alignment horizontal="center" vertical="center" shrinkToFit="1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 locked="0"/>
    </xf>
    <xf numFmtId="3" fontId="52" fillId="0" borderId="14" xfId="89" applyNumberFormat="1" applyFont="1" applyFill="1" applyBorder="1" applyAlignment="1" applyProtection="1">
      <alignment horizontal="center" vertical="center" shrinkToFit="1"/>
      <protection/>
    </xf>
    <xf numFmtId="3" fontId="0" fillId="0" borderId="0" xfId="0" applyNumberFormat="1" applyAlignment="1" applyProtection="1">
      <alignment/>
      <protection locked="0"/>
    </xf>
    <xf numFmtId="3" fontId="32" fillId="0" borderId="15" xfId="62" applyNumberFormat="1" applyFont="1" applyFill="1" applyBorder="1" applyAlignment="1" applyProtection="1">
      <alignment horizontal="center" vertical="center" shrinkToFit="1"/>
      <protection/>
    </xf>
    <xf numFmtId="1" fontId="52" fillId="0" borderId="2" xfId="40" applyNumberFormat="1" applyFont="1" applyBorder="1" applyAlignment="1" applyProtection="1">
      <alignment horizontal="center" vertical="top" shrinkToFit="1"/>
      <protection/>
    </xf>
    <xf numFmtId="0" fontId="52" fillId="0" borderId="2" xfId="61" applyNumberFormat="1" applyFont="1" applyProtection="1">
      <alignment horizontal="left" vertical="top" wrapText="1"/>
      <protection/>
    </xf>
    <xf numFmtId="3" fontId="51" fillId="0" borderId="15" xfId="62" applyNumberFormat="1" applyFont="1" applyFill="1" applyBorder="1" applyAlignment="1" applyProtection="1">
      <alignment horizontal="center" vertical="center" shrinkToFit="1"/>
      <protection/>
    </xf>
    <xf numFmtId="3" fontId="51" fillId="0" borderId="15" xfId="55" applyNumberFormat="1" applyFont="1" applyFill="1" applyBorder="1" applyAlignment="1" applyProtection="1">
      <alignment horizontal="center" vertical="center" shrinkToFit="1"/>
      <protection/>
    </xf>
    <xf numFmtId="3" fontId="51" fillId="36" borderId="15" xfId="55" applyNumberFormat="1" applyFont="1" applyFill="1" applyBorder="1" applyAlignment="1" applyProtection="1">
      <alignment horizontal="center" vertical="center" shrinkToFit="1"/>
      <protection/>
    </xf>
    <xf numFmtId="3" fontId="33" fillId="36" borderId="2" xfId="62" applyNumberFormat="1" applyFont="1" applyFill="1" applyAlignment="1" applyProtection="1">
      <alignment horizontal="center" vertical="center" shrinkToFit="1"/>
      <protection/>
    </xf>
    <xf numFmtId="3" fontId="52" fillId="36" borderId="2" xfId="62" applyNumberFormat="1" applyFont="1" applyFill="1" applyAlignment="1" applyProtection="1">
      <alignment horizontal="center" vertical="center" shrinkToFit="1"/>
      <protection/>
    </xf>
    <xf numFmtId="0" fontId="1" fillId="0" borderId="18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52" fillId="0" borderId="19" xfId="44" applyNumberFormat="1" applyFont="1" applyFill="1" applyBorder="1" applyProtection="1">
      <alignment horizontal="center" vertical="center" wrapText="1"/>
      <protection locked="0"/>
    </xf>
    <xf numFmtId="0" fontId="51" fillId="0" borderId="15" xfId="44" applyNumberFormat="1" applyFont="1" applyFill="1" applyBorder="1" applyProtection="1">
      <alignment horizontal="center" vertical="center" wrapText="1"/>
      <protection locked="0"/>
    </xf>
    <xf numFmtId="0" fontId="51" fillId="0" borderId="16" xfId="44" applyNumberFormat="1" applyFont="1" applyFill="1" applyBorder="1" applyProtection="1">
      <alignment horizontal="center" vertical="center" wrapText="1"/>
      <protection locked="0"/>
    </xf>
    <xf numFmtId="0" fontId="33" fillId="0" borderId="0" xfId="42" applyNumberFormat="1" applyBorder="1" applyProtection="1">
      <alignment horizontal="right"/>
      <protection locked="0"/>
    </xf>
    <xf numFmtId="0" fontId="32" fillId="0" borderId="15" xfId="44" applyNumberFormat="1" applyFont="1" applyBorder="1" applyProtection="1">
      <alignment horizontal="center" vertical="center" wrapText="1"/>
      <protection locked="0"/>
    </xf>
    <xf numFmtId="0" fontId="32" fillId="0" borderId="16" xfId="44" applyNumberFormat="1" applyFont="1" applyBorder="1" applyProtection="1">
      <alignment horizontal="center" vertical="center" wrapText="1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Zeros="0" tabSelected="1" zoomScalePageLayoutView="0" workbookViewId="0" topLeftCell="A1">
      <pane ySplit="11" topLeftCell="A40" activePane="bottomLeft" state="frozen"/>
      <selection pane="topLeft" activeCell="A1" sqref="A1"/>
      <selection pane="bottomLeft" activeCell="E46" sqref="E46"/>
    </sheetView>
  </sheetViews>
  <sheetFormatPr defaultColWidth="9.140625" defaultRowHeight="15" outlineLevelCol="1"/>
  <cols>
    <col min="1" max="1" width="27.421875" style="1" customWidth="1"/>
    <col min="2" max="2" width="88.140625" style="1" customWidth="1"/>
    <col min="3" max="3" width="16.421875" style="4" hidden="1" customWidth="1" outlineLevel="1"/>
    <col min="4" max="4" width="15.00390625" style="4" hidden="1" customWidth="1" outlineLevel="1"/>
    <col min="5" max="5" width="14.7109375" style="1" customWidth="1" collapsed="1"/>
    <col min="6" max="16384" width="9.140625" style="1" customWidth="1"/>
  </cols>
  <sheetData>
    <row r="1" s="12" customFormat="1" ht="18">
      <c r="E1" s="13" t="s">
        <v>34</v>
      </c>
    </row>
    <row r="2" s="12" customFormat="1" ht="18">
      <c r="E2" s="14" t="s">
        <v>35</v>
      </c>
    </row>
    <row r="3" s="12" customFormat="1" ht="18">
      <c r="E3" s="14" t="s">
        <v>76</v>
      </c>
    </row>
    <row r="4" spans="2:4" ht="15">
      <c r="B4" s="5"/>
      <c r="C4" s="5"/>
      <c r="D4" s="5"/>
    </row>
    <row r="6" spans="1:4" ht="15.75" customHeight="1">
      <c r="A6" s="9" t="s">
        <v>75</v>
      </c>
      <c r="B6" s="8"/>
      <c r="C6" s="8"/>
      <c r="D6" s="6"/>
    </row>
    <row r="7" spans="1:4" ht="15.75" customHeight="1">
      <c r="A7" s="2"/>
      <c r="B7" s="2"/>
      <c r="C7" s="2"/>
      <c r="D7" s="6"/>
    </row>
    <row r="8" spans="1:4" ht="15.75" customHeight="1">
      <c r="A8" s="2"/>
      <c r="B8" s="2"/>
      <c r="C8" s="2"/>
      <c r="D8" s="6"/>
    </row>
    <row r="9" spans="1:4" ht="12.75" customHeight="1">
      <c r="A9" s="51" t="s">
        <v>0</v>
      </c>
      <c r="B9" s="51"/>
      <c r="C9" s="51"/>
      <c r="D9" s="7"/>
    </row>
    <row r="10" spans="1:5" ht="30" customHeight="1">
      <c r="A10" s="52" t="s">
        <v>30</v>
      </c>
      <c r="B10" s="52" t="s">
        <v>31</v>
      </c>
      <c r="C10" s="49" t="s">
        <v>41</v>
      </c>
      <c r="D10" s="15" t="s">
        <v>38</v>
      </c>
      <c r="E10" s="48" t="s">
        <v>58</v>
      </c>
    </row>
    <row r="11" spans="1:5" ht="15" customHeight="1">
      <c r="A11" s="53"/>
      <c r="B11" s="53"/>
      <c r="C11" s="50"/>
      <c r="D11" s="16"/>
      <c r="E11" s="48"/>
    </row>
    <row r="12" spans="1:5" s="3" customFormat="1" ht="31.5" customHeight="1">
      <c r="A12" s="17"/>
      <c r="B12" s="18" t="s">
        <v>32</v>
      </c>
      <c r="C12" s="28">
        <f>C13+C15+C17+C19+C23+C27+C29+C31</f>
        <v>60789000</v>
      </c>
      <c r="D12" s="28">
        <f>D13+D15+D17+D19+D23+D27+D29+D31</f>
        <v>150000</v>
      </c>
      <c r="E12" s="28">
        <f>E13+E15+E17+E19+E23+E27+E29+E31</f>
        <v>60939000</v>
      </c>
    </row>
    <row r="13" spans="1:5" s="3" customFormat="1" ht="32.25" customHeight="1">
      <c r="A13" s="11" t="s">
        <v>1</v>
      </c>
      <c r="B13" s="19" t="s">
        <v>2</v>
      </c>
      <c r="C13" s="29">
        <f>C14</f>
        <v>25580000</v>
      </c>
      <c r="D13" s="29">
        <f>D14</f>
        <v>-1300000</v>
      </c>
      <c r="E13" s="29">
        <f>E14</f>
        <v>24280000</v>
      </c>
    </row>
    <row r="14" spans="1:5" ht="27" customHeight="1">
      <c r="A14" s="10" t="s">
        <v>3</v>
      </c>
      <c r="B14" s="20" t="s">
        <v>33</v>
      </c>
      <c r="C14" s="30">
        <v>25580000</v>
      </c>
      <c r="D14" s="26">
        <f aca="true" t="shared" si="0" ref="D14:D45">E14-C14</f>
        <v>-1300000</v>
      </c>
      <c r="E14" s="31">
        <v>24280000</v>
      </c>
    </row>
    <row r="15" spans="1:5" s="3" customFormat="1" ht="33" customHeight="1">
      <c r="A15" s="11" t="s">
        <v>42</v>
      </c>
      <c r="B15" s="19" t="s">
        <v>43</v>
      </c>
      <c r="C15" s="29">
        <f>C16</f>
        <v>2259000</v>
      </c>
      <c r="D15" s="29">
        <f>D16</f>
        <v>0</v>
      </c>
      <c r="E15" s="29">
        <f>E16</f>
        <v>2259000</v>
      </c>
    </row>
    <row r="16" spans="1:5" ht="27.75" customHeight="1">
      <c r="A16" s="11">
        <v>1.001030225001E+19</v>
      </c>
      <c r="B16" s="20" t="s">
        <v>44</v>
      </c>
      <c r="C16" s="30">
        <v>2259000</v>
      </c>
      <c r="D16" s="26">
        <f t="shared" si="0"/>
        <v>0</v>
      </c>
      <c r="E16" s="31">
        <v>2259000</v>
      </c>
    </row>
    <row r="17" spans="1:5" s="3" customFormat="1" ht="28.5" customHeight="1">
      <c r="A17" s="11" t="s">
        <v>4</v>
      </c>
      <c r="B17" s="19" t="s">
        <v>5</v>
      </c>
      <c r="C17" s="29">
        <f>C18</f>
        <v>13100000</v>
      </c>
      <c r="D17" s="29">
        <f>D18</f>
        <v>2000000</v>
      </c>
      <c r="E17" s="29">
        <f>E18</f>
        <v>15100000</v>
      </c>
    </row>
    <row r="18" spans="1:5" ht="38.25" customHeight="1">
      <c r="A18" s="11" t="s">
        <v>45</v>
      </c>
      <c r="B18" s="20" t="s">
        <v>46</v>
      </c>
      <c r="C18" s="30">
        <v>13100000</v>
      </c>
      <c r="D18" s="26">
        <f t="shared" si="0"/>
        <v>2000000</v>
      </c>
      <c r="E18" s="31">
        <v>15100000</v>
      </c>
    </row>
    <row r="19" spans="1:5" s="3" customFormat="1" ht="32.25" customHeight="1">
      <c r="A19" s="11" t="s">
        <v>6</v>
      </c>
      <c r="B19" s="19" t="s">
        <v>7</v>
      </c>
      <c r="C19" s="29">
        <f>C20+C21+C22</f>
        <v>16550000</v>
      </c>
      <c r="D19" s="29">
        <f>D20+D21+D22</f>
        <v>-950000</v>
      </c>
      <c r="E19" s="29">
        <f>E20+E21+E22</f>
        <v>15600000</v>
      </c>
    </row>
    <row r="20" spans="1:5" ht="30.75" customHeight="1">
      <c r="A20" s="11" t="s">
        <v>8</v>
      </c>
      <c r="B20" s="20" t="s">
        <v>9</v>
      </c>
      <c r="C20" s="30">
        <v>2500000</v>
      </c>
      <c r="D20" s="26">
        <f t="shared" si="0"/>
        <v>-500000</v>
      </c>
      <c r="E20" s="31">
        <v>2000000</v>
      </c>
    </row>
    <row r="21" spans="1:5" ht="30" customHeight="1">
      <c r="A21" s="11" t="s">
        <v>10</v>
      </c>
      <c r="B21" s="20" t="s">
        <v>11</v>
      </c>
      <c r="C21" s="30">
        <v>8500000</v>
      </c>
      <c r="D21" s="26">
        <f t="shared" si="0"/>
        <v>300000</v>
      </c>
      <c r="E21" s="31">
        <v>8800000</v>
      </c>
    </row>
    <row r="22" spans="1:5" ht="60" customHeight="1">
      <c r="A22" s="11" t="s">
        <v>12</v>
      </c>
      <c r="B22" s="20" t="s">
        <v>13</v>
      </c>
      <c r="C22" s="30">
        <v>5550000</v>
      </c>
      <c r="D22" s="26">
        <f t="shared" si="0"/>
        <v>-750000</v>
      </c>
      <c r="E22" s="31">
        <v>4800000</v>
      </c>
    </row>
    <row r="23" spans="1:5" s="3" customFormat="1" ht="44.25" customHeight="1">
      <c r="A23" s="11" t="s">
        <v>14</v>
      </c>
      <c r="B23" s="19" t="s">
        <v>15</v>
      </c>
      <c r="C23" s="29">
        <f>C24+C25+C26</f>
        <v>2500000</v>
      </c>
      <c r="D23" s="29">
        <f>D24+D25+D26</f>
        <v>220000</v>
      </c>
      <c r="E23" s="29">
        <f>E24+E25+E26</f>
        <v>2720000</v>
      </c>
    </row>
    <row r="24" spans="1:5" ht="46.5" customHeight="1">
      <c r="A24" s="11" t="s">
        <v>16</v>
      </c>
      <c r="B24" s="20" t="s">
        <v>17</v>
      </c>
      <c r="C24" s="30">
        <v>50000</v>
      </c>
      <c r="D24" s="26">
        <f t="shared" si="0"/>
        <v>80000</v>
      </c>
      <c r="E24" s="31">
        <v>130000</v>
      </c>
    </row>
    <row r="25" spans="1:5" ht="27.75" customHeight="1">
      <c r="A25" s="11" t="s">
        <v>18</v>
      </c>
      <c r="B25" s="20" t="s">
        <v>19</v>
      </c>
      <c r="C25" s="30">
        <v>450000</v>
      </c>
      <c r="D25" s="26">
        <f t="shared" si="0"/>
        <v>140000</v>
      </c>
      <c r="E25" s="31">
        <v>590000</v>
      </c>
    </row>
    <row r="26" spans="1:5" ht="65.25" customHeight="1">
      <c r="A26" s="11" t="s">
        <v>36</v>
      </c>
      <c r="B26" s="20" t="s">
        <v>47</v>
      </c>
      <c r="C26" s="30">
        <v>2000000</v>
      </c>
      <c r="D26" s="26">
        <f t="shared" si="0"/>
        <v>0</v>
      </c>
      <c r="E26" s="31">
        <v>2000000</v>
      </c>
    </row>
    <row r="27" spans="1:5" s="3" customFormat="1" ht="30" customHeight="1">
      <c r="A27" s="11" t="s">
        <v>20</v>
      </c>
      <c r="B27" s="19" t="s">
        <v>21</v>
      </c>
      <c r="C27" s="29">
        <f>C28</f>
        <v>600000</v>
      </c>
      <c r="D27" s="36">
        <f t="shared" si="0"/>
        <v>-140000</v>
      </c>
      <c r="E27" s="32">
        <f>E28</f>
        <v>460000</v>
      </c>
    </row>
    <row r="28" spans="1:5" ht="39.75" customHeight="1">
      <c r="A28" s="11" t="s">
        <v>37</v>
      </c>
      <c r="B28" s="20" t="s">
        <v>22</v>
      </c>
      <c r="C28" s="30">
        <v>600000</v>
      </c>
      <c r="D28" s="26">
        <f t="shared" si="0"/>
        <v>-140000</v>
      </c>
      <c r="E28" s="31">
        <v>460000</v>
      </c>
    </row>
    <row r="29" spans="1:5" s="3" customFormat="1" ht="39.75" customHeight="1">
      <c r="A29" s="11" t="s">
        <v>23</v>
      </c>
      <c r="B29" s="19" t="s">
        <v>24</v>
      </c>
      <c r="C29" s="29">
        <f>C30</f>
        <v>200000</v>
      </c>
      <c r="D29" s="27">
        <f t="shared" si="0"/>
        <v>170000</v>
      </c>
      <c r="E29" s="33">
        <f>E30</f>
        <v>370000</v>
      </c>
    </row>
    <row r="30" spans="1:5" ht="36.75" customHeight="1">
      <c r="A30" s="11" t="s">
        <v>25</v>
      </c>
      <c r="B30" s="20" t="s">
        <v>26</v>
      </c>
      <c r="C30" s="30">
        <v>200000</v>
      </c>
      <c r="D30" s="26">
        <f t="shared" si="0"/>
        <v>170000</v>
      </c>
      <c r="E30" s="31">
        <v>370000</v>
      </c>
    </row>
    <row r="31" spans="1:5" s="3" customFormat="1" ht="36.75" customHeight="1">
      <c r="A31" s="39" t="s">
        <v>69</v>
      </c>
      <c r="B31" s="40" t="s">
        <v>70</v>
      </c>
      <c r="C31" s="29"/>
      <c r="D31" s="36">
        <f t="shared" si="0"/>
        <v>150000</v>
      </c>
      <c r="E31" s="33">
        <v>150000</v>
      </c>
    </row>
    <row r="32" spans="1:5" s="3" customFormat="1" ht="36.75" customHeight="1">
      <c r="A32" s="21" t="s">
        <v>71</v>
      </c>
      <c r="B32" s="22" t="s">
        <v>72</v>
      </c>
      <c r="C32" s="29"/>
      <c r="D32" s="26">
        <f t="shared" si="0"/>
        <v>150000</v>
      </c>
      <c r="E32" s="31">
        <v>150000</v>
      </c>
    </row>
    <row r="33" spans="1:5" s="3" customFormat="1" ht="25.5" customHeight="1">
      <c r="A33" s="11" t="s">
        <v>27</v>
      </c>
      <c r="B33" s="19" t="s">
        <v>28</v>
      </c>
      <c r="C33" s="29">
        <f>SUM(C34:C39)</f>
        <v>7915014</v>
      </c>
      <c r="D33" s="29">
        <f>SUM(D34:D39)</f>
        <v>51808290.5</v>
      </c>
      <c r="E33" s="29">
        <f>SUM(E34:E39)</f>
        <v>59723304.5</v>
      </c>
    </row>
    <row r="34" spans="1:5" ht="30.75" customHeight="1">
      <c r="A34" s="11" t="s">
        <v>48</v>
      </c>
      <c r="B34" s="20" t="s">
        <v>49</v>
      </c>
      <c r="C34" s="30">
        <v>7915014</v>
      </c>
      <c r="D34" s="26">
        <f t="shared" si="0"/>
        <v>0</v>
      </c>
      <c r="E34" s="31">
        <v>7915014</v>
      </c>
    </row>
    <row r="35" spans="1:5" s="3" customFormat="1" ht="61.5" customHeight="1">
      <c r="A35" s="21" t="s">
        <v>50</v>
      </c>
      <c r="B35" s="22" t="s">
        <v>40</v>
      </c>
      <c r="C35" s="30"/>
      <c r="D35" s="26">
        <f t="shared" si="0"/>
        <v>998769.5</v>
      </c>
      <c r="E35" s="30">
        <v>998769.5</v>
      </c>
    </row>
    <row r="36" spans="1:5" s="3" customFormat="1" ht="31.5" customHeight="1">
      <c r="A36" s="21" t="s">
        <v>51</v>
      </c>
      <c r="B36" s="22" t="s">
        <v>39</v>
      </c>
      <c r="C36" s="30"/>
      <c r="D36" s="26">
        <f t="shared" si="0"/>
        <v>31549000</v>
      </c>
      <c r="E36" s="30">
        <v>31549000</v>
      </c>
    </row>
    <row r="37" spans="1:5" s="3" customFormat="1" ht="27.75" customHeight="1">
      <c r="A37" s="21" t="s">
        <v>52</v>
      </c>
      <c r="B37" s="22" t="s">
        <v>29</v>
      </c>
      <c r="C37" s="30"/>
      <c r="D37" s="26">
        <f t="shared" si="0"/>
        <v>4995158</v>
      </c>
      <c r="E37" s="30">
        <v>4995158</v>
      </c>
    </row>
    <row r="38" spans="1:5" ht="40.5" customHeight="1">
      <c r="A38" s="21" t="s">
        <v>53</v>
      </c>
      <c r="B38" s="22" t="s">
        <v>54</v>
      </c>
      <c r="C38" s="30"/>
      <c r="D38" s="26">
        <f t="shared" si="0"/>
        <v>14131300</v>
      </c>
      <c r="E38" s="30">
        <v>14131300</v>
      </c>
    </row>
    <row r="39" spans="1:5" ht="39" customHeight="1">
      <c r="A39" s="21" t="s">
        <v>55</v>
      </c>
      <c r="B39" s="22" t="s">
        <v>56</v>
      </c>
      <c r="C39" s="30"/>
      <c r="D39" s="26">
        <f>E39-C39</f>
        <v>134063</v>
      </c>
      <c r="E39" s="34">
        <v>134063</v>
      </c>
    </row>
    <row r="40" spans="1:5" s="3" customFormat="1" ht="39" customHeight="1">
      <c r="A40" s="39" t="s">
        <v>60</v>
      </c>
      <c r="B40" s="40" t="s">
        <v>61</v>
      </c>
      <c r="C40" s="41"/>
      <c r="D40" s="36">
        <f>E40-C40</f>
        <v>73100</v>
      </c>
      <c r="E40" s="42">
        <f>E41</f>
        <v>73100</v>
      </c>
    </row>
    <row r="41" spans="1:5" ht="39" customHeight="1">
      <c r="A41" s="21" t="s">
        <v>62</v>
      </c>
      <c r="B41" s="22" t="s">
        <v>63</v>
      </c>
      <c r="C41" s="38"/>
      <c r="D41" s="26">
        <f>E41-C41</f>
        <v>73100</v>
      </c>
      <c r="E41" s="44">
        <v>73100</v>
      </c>
    </row>
    <row r="42" spans="1:5" s="3" customFormat="1" ht="25.5" customHeight="1">
      <c r="A42" s="39" t="s">
        <v>64</v>
      </c>
      <c r="B42" s="40" t="s">
        <v>65</v>
      </c>
      <c r="C42" s="41"/>
      <c r="D42" s="36">
        <f>E42-C42</f>
        <v>57100</v>
      </c>
      <c r="E42" s="43">
        <f>E43</f>
        <v>57100</v>
      </c>
    </row>
    <row r="43" spans="1:5" ht="39" customHeight="1">
      <c r="A43" s="21" t="s">
        <v>66</v>
      </c>
      <c r="B43" s="22" t="s">
        <v>67</v>
      </c>
      <c r="C43" s="38"/>
      <c r="D43" s="26">
        <f>E43-C43</f>
        <v>57100</v>
      </c>
      <c r="E43" s="44">
        <v>57100</v>
      </c>
    </row>
    <row r="44" spans="1:5" s="3" customFormat="1" ht="47.25" customHeight="1">
      <c r="A44" s="39" t="s">
        <v>73</v>
      </c>
      <c r="B44" s="40" t="s">
        <v>74</v>
      </c>
      <c r="C44" s="41"/>
      <c r="D44" s="36">
        <f>D45</f>
        <v>3000</v>
      </c>
      <c r="E44" s="45">
        <f>E45</f>
        <v>3000</v>
      </c>
    </row>
    <row r="45" spans="1:5" ht="56.25" customHeight="1">
      <c r="A45" s="23" t="s">
        <v>57</v>
      </c>
      <c r="B45" s="24" t="s">
        <v>68</v>
      </c>
      <c r="C45" s="34"/>
      <c r="D45" s="26">
        <f t="shared" si="0"/>
        <v>3000</v>
      </c>
      <c r="E45" s="34">
        <v>3000</v>
      </c>
    </row>
    <row r="46" spans="1:5" s="25" customFormat="1" ht="54" customHeight="1">
      <c r="A46" s="46" t="s">
        <v>59</v>
      </c>
      <c r="B46" s="47"/>
      <c r="C46" s="35">
        <f>C12+C33+C40+C42+C44</f>
        <v>68704014</v>
      </c>
      <c r="D46" s="35">
        <f>D12+D33+D40+D42+D44</f>
        <v>52091490.5</v>
      </c>
      <c r="E46" s="35">
        <f>E12+E33+E40+E42+E44</f>
        <v>120795504.5</v>
      </c>
    </row>
    <row r="48" ht="15">
      <c r="E48" s="37"/>
    </row>
  </sheetData>
  <sheetProtection/>
  <mergeCells count="6">
    <mergeCell ref="A46:B46"/>
    <mergeCell ref="E10:E11"/>
    <mergeCell ref="C10:C11"/>
    <mergeCell ref="A9:C9"/>
    <mergeCell ref="A10:A11"/>
    <mergeCell ref="B10:B11"/>
  </mergeCells>
  <printOptions/>
  <pageMargins left="0.3937007874015748" right="0.1968503937007874" top="0.5905511811023623" bottom="0.5905511811023623" header="0.3937007874015748" footer="0.3937007874015748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User Windows</cp:lastModifiedBy>
  <cp:lastPrinted>2020-02-04T10:37:40Z</cp:lastPrinted>
  <dcterms:created xsi:type="dcterms:W3CDTF">2016-11-24T09:46:30Z</dcterms:created>
  <dcterms:modified xsi:type="dcterms:W3CDTF">2020-02-04T10:37:42Z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